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autoCompressPictures="0"/>
  <mc:AlternateContent xmlns:mc="http://schemas.openxmlformats.org/markup-compatibility/2006">
    <mc:Choice Requires="x15">
      <x15ac:absPath xmlns:x15ac="http://schemas.microsoft.com/office/spreadsheetml/2010/11/ac" url="https://secretcreekgroup-my.sharepoint.com/personal/raslyder_secretcreek_com/Documents/Desktop/"/>
    </mc:Choice>
  </mc:AlternateContent>
  <xr:revisionPtr revIDLastSave="0" documentId="8_{9C633E03-1993-4959-B241-613BD6402BF9}" xr6:coauthVersionLast="47" xr6:coauthVersionMax="47" xr10:uidLastSave="{00000000-0000-0000-0000-000000000000}"/>
  <bookViews>
    <workbookView xWindow="-120" yWindow="-120" windowWidth="29040" windowHeight="15840" tabRatio="500" xr2:uid="{00000000-000D-0000-FFFF-FFFF00000000}"/>
  </bookViews>
  <sheets>
    <sheet name="SC ROI Projection Model" sheetId="4" r:id="rId1"/>
  </sheets>
  <externalReferences>
    <externalReference r:id="rId2"/>
  </externalReferences>
  <definedNames>
    <definedName name="_xlnm.Print_Area" localSheetId="0">'SC ROI Projection Model'!$A$1:$K$69</definedName>
    <definedName name="Type" localSheetId="0">'[1]Maintenance Work Order'!#REF!</definedName>
    <definedName name="Type">'[1]Maintenance Work Order'!#REF!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4" l="1"/>
  <c r="M19" i="4"/>
  <c r="L19" i="4"/>
  <c r="K19" i="4"/>
  <c r="I14" i="4"/>
  <c r="I12" i="4"/>
  <c r="F12" i="4"/>
  <c r="F13" i="4"/>
  <c r="F14" i="4"/>
  <c r="I13" i="4"/>
  <c r="J12" i="4"/>
  <c r="K12" i="4" s="1"/>
  <c r="L12" i="4" s="1"/>
  <c r="J13" i="4"/>
  <c r="N13" i="4" s="1"/>
  <c r="J14" i="4"/>
  <c r="K14" i="4" s="1"/>
  <c r="L14" i="4" s="1"/>
  <c r="F5" i="4"/>
  <c r="F6" i="4"/>
  <c r="F7" i="4"/>
  <c r="F8" i="4"/>
  <c r="F9" i="4"/>
  <c r="F10" i="4"/>
  <c r="F11" i="4"/>
  <c r="F4" i="4"/>
  <c r="J19" i="4"/>
  <c r="I19" i="4"/>
  <c r="G19" i="4"/>
  <c r="I11" i="4"/>
  <c r="J11" i="4"/>
  <c r="N11" i="4" s="1"/>
  <c r="I10" i="4"/>
  <c r="J10" i="4"/>
  <c r="K10" i="4" s="1"/>
  <c r="L10" i="4" s="1"/>
  <c r="I4" i="4"/>
  <c r="H19" i="4"/>
  <c r="F19" i="4"/>
  <c r="E19" i="4"/>
  <c r="D19" i="4"/>
  <c r="I5" i="4"/>
  <c r="J5" i="4" s="1"/>
  <c r="N5" i="4" s="1"/>
  <c r="I6" i="4"/>
  <c r="J6" i="4" s="1"/>
  <c r="N6" i="4" s="1"/>
  <c r="I7" i="4"/>
  <c r="J7" i="4" s="1"/>
  <c r="N7" i="4" s="1"/>
  <c r="I8" i="4"/>
  <c r="J8" i="4" s="1"/>
  <c r="I9" i="4"/>
  <c r="J9" i="4" s="1"/>
  <c r="N9" i="4" s="1"/>
  <c r="J4" i="4"/>
  <c r="N4" i="4" s="1"/>
  <c r="N8" i="4" l="1"/>
  <c r="K11" i="4"/>
  <c r="L11" i="4" s="1"/>
  <c r="M11" i="4"/>
  <c r="M20" i="4"/>
  <c r="M14" i="4"/>
  <c r="N14" i="4"/>
  <c r="L20" i="4"/>
  <c r="K13" i="4"/>
  <c r="L13" i="4" s="1"/>
  <c r="M13" i="4"/>
  <c r="K20" i="4"/>
  <c r="M12" i="4"/>
  <c r="N12" i="4"/>
  <c r="J20" i="4"/>
  <c r="L21" i="4"/>
  <c r="K21" i="4"/>
  <c r="N10" i="4"/>
  <c r="M10" i="4"/>
  <c r="C20" i="4"/>
  <c r="H20" i="4"/>
  <c r="G20" i="4"/>
  <c r="F20" i="4"/>
  <c r="E20" i="4"/>
  <c r="D20" i="4"/>
  <c r="I20" i="4"/>
  <c r="K6" i="4"/>
  <c r="L6" i="4" s="1"/>
  <c r="M6" i="4" s="1"/>
  <c r="K5" i="4"/>
  <c r="L5" i="4" s="1"/>
  <c r="M5" i="4" s="1"/>
  <c r="K9" i="4"/>
  <c r="L9" i="4" s="1"/>
  <c r="M9" i="4" s="1"/>
  <c r="K8" i="4"/>
  <c r="L8" i="4" s="1"/>
  <c r="M8" i="4" s="1"/>
  <c r="K7" i="4"/>
  <c r="L7" i="4" s="1"/>
  <c r="M7" i="4" s="1"/>
  <c r="K4" i="4"/>
  <c r="L4" i="4" s="1"/>
  <c r="M4" i="4" s="1"/>
  <c r="N20" i="4" l="1"/>
  <c r="J21" i="4"/>
  <c r="G21" i="4"/>
  <c r="E21" i="4"/>
  <c r="H21" i="4"/>
  <c r="F21" i="4"/>
  <c r="C21" i="4"/>
  <c r="I21" i="4"/>
  <c r="D21" i="4" l="1"/>
  <c r="M21" i="4"/>
  <c r="N21" i="4" s="1"/>
</calcChain>
</file>

<file path=xl/sharedStrings.xml><?xml version="1.0" encoding="utf-8"?>
<sst xmlns="http://schemas.openxmlformats.org/spreadsheetml/2006/main" count="36" uniqueCount="34">
  <si>
    <t>Secret Creek - Customer ROI Projection Model</t>
  </si>
  <si>
    <t>PRODUCT REVENUE</t>
  </si>
  <si>
    <t>PRODUCT NAME</t>
  </si>
  <si>
    <t>INITIAL COST PER UNIT</t>
  </si>
  <si>
    <t>ADDITIONAL EXPENSES*</t>
  </si>
  <si>
    <t>TOTAL UNITS PURCHASED</t>
  </si>
  <si>
    <t>TOTAL INVESTMENT</t>
  </si>
  <si>
    <t>EXPECTED RATE/NIGHT*</t>
  </si>
  <si>
    <t>TOTAL NIGHTS/YEAR*</t>
  </si>
  <si>
    <t>REVENUE/UNIT/YEAR*</t>
  </si>
  <si>
    <t>TOTAL REVENUE ALL UNITS*</t>
  </si>
  <si>
    <t>TOTAL INCOME - YEAR 1*</t>
  </si>
  <si>
    <t>TOTAL DEBT - YEAR 1*</t>
  </si>
  <si>
    <t>TOTAL INCOME - YEAR 2*</t>
  </si>
  <si>
    <t>TOTAL INCOME - YEAR 3 w/10% Expense*</t>
  </si>
  <si>
    <t>30' Colorado Yurt</t>
  </si>
  <si>
    <t>27' Colorado Yurt</t>
  </si>
  <si>
    <t>24' Colorado Yurt</t>
  </si>
  <si>
    <t>20' Colorado Yurt</t>
  </si>
  <si>
    <t>16' Colorado Yurt</t>
  </si>
  <si>
    <t>28' Earthworks Tipi</t>
  </si>
  <si>
    <t>24' Earthworks Tipi</t>
  </si>
  <si>
    <t>20' Earthworks Tipi</t>
  </si>
  <si>
    <t>Safari M.U.L.E - 16'x20'</t>
  </si>
  <si>
    <t>Safari M.U.L.E - 14'x16'</t>
  </si>
  <si>
    <t>Safari M.U.L.E - 12'x14'</t>
  </si>
  <si>
    <t>*Addiitional Expenses may include: Land Purchase, Site Preparations, Infrastructure for Utilities, Deck or Platform Materials, Labor Cost, etc..</t>
  </si>
  <si>
    <t>*Total Income - YEAR 3 w/ 10% Expense in Column N, is an ASSUMPTION ONLY of a 10% built in expense for potential added Furnishings, Modifications, or Maintenence, to name a few.</t>
  </si>
  <si>
    <t>*Additional Expenses, Nightly Rates, Occupancy Rates, Revenue, and Income are all ESTIMATES ONLY.  The Return on Investment tool is not advice from Secret Creek and the numbers provided are projections. Cost and Unit Estimates are not final without a Sales Order.</t>
  </si>
  <si>
    <t>REVENUE BREAKDOWN</t>
  </si>
  <si>
    <t>ALL</t>
  </si>
  <si>
    <t>TOTAL REVENUE</t>
  </si>
  <si>
    <t>PERCENTAGE</t>
  </si>
  <si>
    <t>TOTAL INCOME PER ITEM -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</si>
</sst>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15"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12"/>
      <color theme="0"/>
      <name val="Century Gothic"/>
      <family val="1"/>
    </font>
    <font>
      <b/>
      <sz val="10"/>
      <color theme="0"/>
      <name val="Century Gothic"/>
      <family val="1"/>
    </font>
    <font>
      <sz val="11"/>
      <color theme="1"/>
      <name val="Calibri"/>
      <family val="2"/>
      <scheme val="minor"/>
    </font>
    <font>
      <sz val="10"/>
      <color theme="1"/>
      <name val="Century Gothic"/>
      <family val="1"/>
    </font>
    <font>
      <b/>
      <sz val="14"/>
      <color theme="3"/>
      <name val="Century Gothic"/>
      <family val="1"/>
    </font>
    <font>
      <b/>
      <sz val="10"/>
      <color rgb="FFFF0000"/>
      <name val="Century Gothic"/>
      <family val="1"/>
    </font>
    <font>
      <sz val="11"/>
      <color rgb="FF006100"/>
      <name val="Calibri"/>
      <family val="2"/>
      <scheme val="minor"/>
    </font>
    <font>
      <sz val="11"/>
      <color rgb="FF9C0006"/>
      <name val="Calibri"/>
      <family val="2"/>
      <scheme val="minor"/>
    </font>
    <font>
      <sz val="11"/>
      <color rgb="FF9C5700"/>
      <name val="Calibri"/>
      <family val="2"/>
      <scheme val="minor"/>
    </font>
    <font>
      <b/>
      <sz val="10"/>
      <color theme="1"/>
      <name val="Century Gothic"/>
      <family val="1"/>
    </font>
    <font>
      <b/>
      <sz val="20"/>
      <color rgb="FF000000"/>
      <name val="Century Gothic"/>
      <family val="1"/>
    </font>
  </fonts>
  <fills count="15">
    <fill>
      <patternFill patternType="none"/>
    </fill>
    <fill>
      <patternFill patternType="gray125"/>
    </fill>
    <fill>
      <patternFill patternType="solid">
        <fgColor theme="3" tint="-0.49998474074526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FF2F6"/>
        <bgColor indexed="64"/>
      </patternFill>
    </fill>
    <fill>
      <patternFill patternType="solid">
        <fgColor theme="1" tint="0.34998626667073579"/>
        <bgColor indexed="64"/>
      </patternFill>
    </fill>
    <fill>
      <patternFill patternType="solid">
        <fgColor rgb="FFD6DCE4"/>
        <bgColor indexed="64"/>
      </patternFill>
    </fill>
    <fill>
      <patternFill patternType="solid">
        <fgColor rgb="FFC6EFCE"/>
      </patternFill>
    </fill>
    <fill>
      <patternFill patternType="solid">
        <fgColor rgb="FFFFC7CE"/>
      </patternFill>
    </fill>
    <fill>
      <patternFill patternType="solid">
        <fgColor rgb="FFFFEB9C"/>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rgb="FFBFBFBF"/>
      </bottom>
      <diagonal/>
    </border>
    <border>
      <left style="thin">
        <color theme="0" tint="-0.249977111117893"/>
      </left>
      <right style="thin">
        <color theme="0" tint="-0.249977111117893"/>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0" tint="-0.249977111117893"/>
      </left>
      <right style="thin">
        <color theme="0" tint="-0.249977111117893"/>
      </right>
      <top style="thin">
        <color theme="0" tint="-0.249977111117893"/>
      </top>
      <bottom/>
      <diagonal/>
    </border>
  </borders>
  <cellStyleXfs count="7">
    <xf numFmtId="0" fontId="0" fillId="0" borderId="0"/>
    <xf numFmtId="9" fontId="1" fillId="0" borderId="0" applyFont="0" applyFill="0" applyBorder="0" applyAlignment="0" applyProtection="0"/>
    <xf numFmtId="0" fontId="6" fillId="0" borderId="0"/>
    <xf numFmtId="44" fontId="1" fillId="0" borderId="0" applyFont="0" applyFill="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cellStyleXfs>
  <cellXfs count="54">
    <xf numFmtId="0" fontId="0" fillId="0" borderId="0" xfId="0"/>
    <xf numFmtId="0" fontId="2" fillId="0" borderId="0" xfId="0" applyFont="1"/>
    <xf numFmtId="0" fontId="0" fillId="0" borderId="0" xfId="0" applyAlignment="1">
      <alignment horizontal="left" indent="1"/>
    </xf>
    <xf numFmtId="0" fontId="3" fillId="0" borderId="0" xfId="0" applyFont="1"/>
    <xf numFmtId="0" fontId="3" fillId="0" borderId="0" xfId="0" applyFont="1" applyAlignment="1">
      <alignment horizontal="left" indent="1"/>
    </xf>
    <xf numFmtId="0" fontId="5" fillId="4" borderId="2" xfId="0" applyFont="1" applyFill="1" applyBorder="1" applyAlignment="1">
      <alignment horizontal="left" vertical="center" wrapText="1" indent="1"/>
    </xf>
    <xf numFmtId="0" fontId="5" fillId="3"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xf>
    <xf numFmtId="164" fontId="7" fillId="0" borderId="1" xfId="0" applyNumberFormat="1" applyFont="1" applyBorder="1" applyAlignment="1">
      <alignment horizontal="right" vertical="center" wrapText="1" indent="1"/>
    </xf>
    <xf numFmtId="1" fontId="7" fillId="6"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164" fontId="7" fillId="6" borderId="1" xfId="0" applyNumberFormat="1" applyFont="1" applyFill="1" applyBorder="1" applyAlignment="1">
      <alignment horizontal="right" vertical="center" wrapText="1" indent="1"/>
    </xf>
    <xf numFmtId="0" fontId="4" fillId="5" borderId="4" xfId="0" applyFont="1" applyFill="1" applyBorder="1" applyAlignment="1">
      <alignment horizontal="center" vertical="center"/>
    </xf>
    <xf numFmtId="164" fontId="7" fillId="7" borderId="1" xfId="0" applyNumberFormat="1" applyFont="1" applyFill="1" applyBorder="1" applyAlignment="1">
      <alignment horizontal="right" vertical="center" wrapText="1" indent="1"/>
    </xf>
    <xf numFmtId="9" fontId="7" fillId="7" borderId="1" xfId="1" applyFont="1" applyFill="1" applyBorder="1" applyAlignment="1">
      <alignment horizontal="right" vertical="center" wrapText="1" indent="1"/>
    </xf>
    <xf numFmtId="164" fontId="7" fillId="8" borderId="1" xfId="0" applyNumberFormat="1" applyFont="1" applyFill="1" applyBorder="1" applyAlignment="1">
      <alignment horizontal="right" vertical="center" wrapText="1" indent="1"/>
    </xf>
    <xf numFmtId="164" fontId="7" fillId="9" borderId="1" xfId="0" applyNumberFormat="1" applyFont="1" applyFill="1" applyBorder="1" applyAlignment="1">
      <alignment horizontal="right" vertical="center" wrapText="1" indent="1"/>
    </xf>
    <xf numFmtId="0" fontId="8" fillId="0" borderId="0" xfId="0" applyFont="1" applyAlignment="1">
      <alignment horizontal="left" vertical="center" indent="1"/>
    </xf>
    <xf numFmtId="0" fontId="8" fillId="0" borderId="0" xfId="0" applyFont="1" applyAlignment="1">
      <alignment horizontal="center" vertical="center"/>
    </xf>
    <xf numFmtId="0" fontId="4" fillId="2" borderId="4" xfId="0" applyFont="1" applyFill="1" applyBorder="1" applyAlignment="1">
      <alignment horizontal="left" vertical="center" indent="1"/>
    </xf>
    <xf numFmtId="0" fontId="4" fillId="5" borderId="4" xfId="0" applyFont="1" applyFill="1" applyBorder="1" applyAlignment="1">
      <alignment horizontal="left" vertical="center" indent="1"/>
    </xf>
    <xf numFmtId="0" fontId="5" fillId="10" borderId="1" xfId="0" applyFont="1" applyFill="1" applyBorder="1" applyAlignment="1">
      <alignment horizontal="left" vertical="center" wrapText="1" indent="1"/>
    </xf>
    <xf numFmtId="1" fontId="7" fillId="6" borderId="1" xfId="0" applyNumberFormat="1" applyFont="1" applyFill="1" applyBorder="1" applyAlignment="1">
      <alignment horizontal="right" vertical="center" wrapText="1" indent="1"/>
    </xf>
    <xf numFmtId="1" fontId="7" fillId="0" borderId="1" xfId="0" applyNumberFormat="1" applyFont="1" applyBorder="1" applyAlignment="1">
      <alignment horizontal="right" vertical="center" wrapText="1" indent="1"/>
    </xf>
    <xf numFmtId="44" fontId="7" fillId="6" borderId="1" xfId="3" applyFont="1" applyFill="1" applyBorder="1" applyAlignment="1">
      <alignment horizontal="center" vertical="center" wrapText="1"/>
    </xf>
    <xf numFmtId="44" fontId="7" fillId="0" borderId="1" xfId="3" applyFont="1" applyBorder="1" applyAlignment="1">
      <alignment horizontal="center" vertical="center" wrapText="1"/>
    </xf>
    <xf numFmtId="164" fontId="7" fillId="11" borderId="1" xfId="0" applyNumberFormat="1" applyFont="1" applyFill="1" applyBorder="1" applyAlignment="1">
      <alignment horizontal="right" vertical="center" wrapText="1" indent="1"/>
    </xf>
    <xf numFmtId="165" fontId="7" fillId="6" borderId="1" xfId="0" applyNumberFormat="1" applyFont="1" applyFill="1" applyBorder="1" applyAlignment="1">
      <alignment horizontal="right" vertical="center" wrapText="1" indent="1"/>
    </xf>
    <xf numFmtId="165" fontId="7" fillId="0" borderId="1" xfId="0" applyNumberFormat="1" applyFont="1" applyBorder="1" applyAlignment="1">
      <alignment horizontal="right" vertical="center" wrapText="1" indent="1"/>
    </xf>
    <xf numFmtId="0" fontId="5" fillId="10" borderId="2" xfId="0" applyFont="1" applyFill="1" applyBorder="1" applyAlignment="1">
      <alignment horizontal="center" vertical="center" wrapText="1" indent="1"/>
    </xf>
    <xf numFmtId="0" fontId="5" fillId="4" borderId="2" xfId="0" applyFont="1" applyFill="1" applyBorder="1" applyAlignment="1">
      <alignment horizontal="center" vertical="center" wrapText="1" indent="1"/>
    </xf>
    <xf numFmtId="0" fontId="5" fillId="4" borderId="7" xfId="0" applyFont="1" applyFill="1" applyBorder="1" applyAlignment="1">
      <alignment horizontal="center" vertical="center" wrapText="1" indent="1"/>
    </xf>
    <xf numFmtId="0" fontId="5" fillId="4" borderId="6" xfId="0" applyFont="1" applyFill="1" applyBorder="1" applyAlignment="1">
      <alignment horizontal="center" vertical="center" wrapText="1" indent="1"/>
    </xf>
    <xf numFmtId="164" fontId="7" fillId="0" borderId="11" xfId="0" applyNumberFormat="1" applyFont="1" applyBorder="1" applyAlignment="1">
      <alignment horizontal="right" vertical="center" wrapText="1" indent="1"/>
    </xf>
    <xf numFmtId="165" fontId="7" fillId="0" borderId="11" xfId="0" applyNumberFormat="1" applyFont="1" applyBorder="1" applyAlignment="1">
      <alignment horizontal="right" vertical="center" wrapText="1" indent="1"/>
    </xf>
    <xf numFmtId="1" fontId="7" fillId="0" borderId="11" xfId="0" applyNumberFormat="1" applyFont="1" applyBorder="1" applyAlignment="1">
      <alignment horizontal="center" vertical="center" wrapText="1"/>
    </xf>
    <xf numFmtId="1" fontId="7" fillId="0" borderId="11" xfId="0" applyNumberFormat="1" applyFont="1" applyBorder="1" applyAlignment="1">
      <alignment horizontal="right" vertical="center" wrapText="1" indent="1"/>
    </xf>
    <xf numFmtId="44" fontId="7" fillId="0" borderId="11" xfId="3" applyFont="1" applyBorder="1" applyAlignment="1">
      <alignment horizontal="center" vertical="center" wrapText="1"/>
    </xf>
    <xf numFmtId="164" fontId="11" fillId="13" borderId="0" xfId="5" applyNumberFormat="1" applyAlignment="1">
      <alignment horizontal="right" vertical="center" wrapText="1" indent="1"/>
    </xf>
    <xf numFmtId="164" fontId="10" fillId="12" borderId="1" xfId="4" applyNumberFormat="1" applyBorder="1" applyAlignment="1">
      <alignment horizontal="right" vertical="center" wrapText="1" indent="1"/>
    </xf>
    <xf numFmtId="164" fontId="10" fillId="12" borderId="0" xfId="4" applyNumberFormat="1" applyAlignment="1">
      <alignment horizontal="right" vertical="center" indent="1"/>
    </xf>
    <xf numFmtId="164" fontId="10" fillId="12" borderId="5" xfId="4" applyNumberFormat="1" applyBorder="1" applyAlignment="1">
      <alignment horizontal="right" vertical="center" wrapText="1" indent="1"/>
    </xf>
    <xf numFmtId="164" fontId="12" fillId="14" borderId="1" xfId="6" applyNumberFormat="1" applyBorder="1" applyAlignment="1">
      <alignment horizontal="right" vertical="center" wrapText="1" indent="1"/>
    </xf>
    <xf numFmtId="164" fontId="12" fillId="14" borderId="11" xfId="6" applyNumberFormat="1" applyBorder="1" applyAlignment="1">
      <alignment horizontal="right" vertical="center" wrapText="1" indent="1"/>
    </xf>
    <xf numFmtId="0" fontId="13" fillId="6" borderId="1" xfId="0" applyFont="1" applyFill="1" applyBorder="1" applyAlignment="1">
      <alignment horizontal="left" vertical="center" wrapText="1" indent="1"/>
    </xf>
    <xf numFmtId="0" fontId="13" fillId="0" borderId="1" xfId="0" applyFont="1" applyBorder="1" applyAlignment="1">
      <alignment horizontal="left" vertical="center" wrapText="1" indent="1"/>
    </xf>
    <xf numFmtId="0" fontId="13" fillId="0" borderId="3" xfId="0" applyFont="1" applyBorder="1" applyAlignment="1">
      <alignment horizontal="left" vertical="center" wrapText="1" inden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9" fillId="0" borderId="0" xfId="0" applyFont="1" applyAlignment="1">
      <alignment horizontal="left" vertical="center" wrapText="1" indent="1"/>
    </xf>
    <xf numFmtId="0" fontId="9" fillId="0" borderId="0" xfId="0" applyFont="1" applyAlignment="1">
      <alignment horizontal="left" vertical="center" indent="1"/>
    </xf>
    <xf numFmtId="0" fontId="14" fillId="0" borderId="0" xfId="0" applyFont="1" applyAlignment="1">
      <alignment horizontal="center" vertical="center"/>
    </xf>
  </cellXfs>
  <cellStyles count="7">
    <cellStyle name="Bad" xfId="5" builtinId="27"/>
    <cellStyle name="Currency" xfId="3" builtinId="4"/>
    <cellStyle name="Good" xfId="4" builtinId="26"/>
    <cellStyle name="Neutral" xfId="6" builtinId="28"/>
    <cellStyle name="Normal" xfId="0" builtinId="0"/>
    <cellStyle name="Normal 2" xfId="2" xr:uid="{6CE7D558-DA27-8642-AF87-736018803880}"/>
    <cellStyle name="Percent" xfId="1" builtinId="5"/>
  </cellStyles>
  <dxfs count="18">
    <dxf>
      <font>
        <b val="0"/>
        <i val="0"/>
        <strike val="0"/>
        <condense val="0"/>
        <extend val="0"/>
        <outline val="0"/>
        <shadow val="0"/>
        <u val="none"/>
        <vertAlign val="baseline"/>
        <sz val="11"/>
        <color rgb="FF006100"/>
        <name val="Century Gothic"/>
        <family val="1"/>
        <scheme val="none"/>
      </font>
      <numFmt numFmtId="164" formatCode="&quot;$&quot;#,##0.00"/>
      <fill>
        <patternFill patternType="solid">
          <fgColor rgb="FFC6EFCE"/>
          <bgColor indexed="65"/>
        </patternFill>
      </fill>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1"/>
        <color rgb="FF006100"/>
        <name val="Century Gothic"/>
        <family val="1"/>
        <scheme val="none"/>
      </font>
      <numFmt numFmtId="164" formatCode="&quot;$&quot;#,##0.00"/>
      <fill>
        <patternFill patternType="solid">
          <fgColor rgb="FFC6EFCE"/>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rgb="FF9C0006"/>
        <name val="Century Gothic"/>
        <family val="1"/>
        <scheme val="none"/>
      </font>
      <numFmt numFmtId="164" formatCode="&quot;$&quot;#,##0.00"/>
      <fill>
        <patternFill patternType="solid">
          <fgColor rgb="FFFFC7CE"/>
          <bgColor indexed="65"/>
        </patternFill>
      </fill>
      <alignment horizontal="right" vertical="center" textRotation="0" wrapText="1" indent="1" justifyLastLine="0" shrinkToFit="0" readingOrder="0"/>
    </dxf>
    <dxf>
      <font>
        <b val="0"/>
        <i val="0"/>
        <strike val="0"/>
        <condense val="0"/>
        <extend val="0"/>
        <outline val="0"/>
        <shadow val="0"/>
        <u val="none"/>
        <vertAlign val="baseline"/>
        <sz val="11"/>
        <color rgb="FF006100"/>
        <name val="Century Gothic"/>
        <family val="1"/>
        <scheme val="none"/>
      </font>
      <numFmt numFmtId="164" formatCode="&quot;$&quot;#,##0.00"/>
      <fill>
        <patternFill patternType="solid">
          <fgColor rgb="FFC6EFCE"/>
          <bgColor indexed="65"/>
        </patternFill>
      </fill>
      <alignment horizontal="righ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rgb="FF9C5700"/>
        <name val="Century Gothic"/>
        <family val="1"/>
        <scheme val="none"/>
      </font>
      <numFmt numFmtId="164" formatCode="&quot;$&quot;#,##0.00"/>
      <fill>
        <patternFill patternType="solid">
          <fgColor rgb="FFFFEB9C"/>
          <bgColor indexed="65"/>
        </patternFill>
      </fill>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_([$$-409]* #,##0.00_);_([$$-409]* \(#,##0.00\);_([$$-409]* &quot;-&quot;??_);_(@_)"/>
      <alignment horizontal="righ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EFF2F6"/>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'SC ROI Projection Model'!$J$3</c:f>
              <c:strCache>
                <c:ptCount val="1"/>
                <c:pt idx="0">
                  <c:v>TOTAL REVENUE ALL UNITS*</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B15-DC4C-8BFE-F7F0F267E53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B15-DC4C-8BFE-F7F0F267E53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15-DC4C-8BFE-F7F0F267E535}"/>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B15-DC4C-8BFE-F7F0F267E535}"/>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B15-DC4C-8BFE-F7F0F267E535}"/>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5B15-DC4C-8BFE-F7F0F267E535}"/>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5B15-DC4C-8BFE-F7F0F267E535}"/>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5B15-DC4C-8BFE-F7F0F267E535}"/>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9FBF-4D4E-BE61-40CEE70D2E59}"/>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070A-4120-87C2-C9F940132E7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070A-4120-87C2-C9F940132E71}"/>
              </c:ext>
            </c:extLst>
          </c:dPt>
          <c:cat>
            <c:strRef>
              <c:f>'SC ROI Projection Model'!$B$4:$B$14</c:f>
              <c:strCache>
                <c:ptCount val="11"/>
                <c:pt idx="0">
                  <c:v>30' Colorado Yurt</c:v>
                </c:pt>
                <c:pt idx="1">
                  <c:v>27' Colorado Yurt</c:v>
                </c:pt>
                <c:pt idx="2">
                  <c:v>24' Colorado Yurt</c:v>
                </c:pt>
                <c:pt idx="3">
                  <c:v>20' Colorado Yurt</c:v>
                </c:pt>
                <c:pt idx="4">
                  <c:v>16' Colorado Yurt</c:v>
                </c:pt>
                <c:pt idx="5">
                  <c:v>28' Earthworks Tipi</c:v>
                </c:pt>
                <c:pt idx="6">
                  <c:v>24' Earthworks Tipi</c:v>
                </c:pt>
                <c:pt idx="7">
                  <c:v>20' Earthworks Tipi</c:v>
                </c:pt>
                <c:pt idx="8">
                  <c:v>Safari M.U.L.E - 16'x20'</c:v>
                </c:pt>
                <c:pt idx="9">
                  <c:v>Safari M.U.L.E - 14'x16'</c:v>
                </c:pt>
                <c:pt idx="10">
                  <c:v>Safari M.U.L.E - 12'x14'</c:v>
                </c:pt>
              </c:strCache>
            </c:strRef>
          </c:cat>
          <c:val>
            <c:numRef>
              <c:f>'SC ROI Projection Model'!$J$4:$J$14</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0-5B15-DC4C-8BFE-F7F0F267E535}"/>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3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D16-2548-AC34-2A70D36D9925}"/>
              </c:ext>
            </c:extLst>
          </c:dPt>
          <c:dPt>
            <c:idx val="1"/>
            <c:bubble3D val="0"/>
            <c:spPr>
              <a:solidFill>
                <a:schemeClr val="accent2"/>
              </a:solidFill>
              <a:ln w="19050">
                <a:noFill/>
              </a:ln>
              <a:effectLst/>
            </c:spPr>
            <c:extLst>
              <c:ext xmlns:c16="http://schemas.microsoft.com/office/drawing/2014/chart" uri="{C3380CC4-5D6E-409C-BE32-E72D297353CC}">
                <c16:uniqueId val="{00000003-6D16-2548-AC34-2A70D36D9925}"/>
              </c:ext>
            </c:extLst>
          </c:dPt>
          <c:dPt>
            <c:idx val="2"/>
            <c:bubble3D val="0"/>
            <c:spPr>
              <a:solidFill>
                <a:schemeClr val="accent3"/>
              </a:solidFill>
              <a:ln w="19050">
                <a:noFill/>
              </a:ln>
              <a:effectLst/>
            </c:spPr>
            <c:extLst>
              <c:ext xmlns:c16="http://schemas.microsoft.com/office/drawing/2014/chart" uri="{C3380CC4-5D6E-409C-BE32-E72D297353CC}">
                <c16:uniqueId val="{00000005-6D16-2548-AC34-2A70D36D9925}"/>
              </c:ext>
            </c:extLst>
          </c:dPt>
          <c:dPt>
            <c:idx val="3"/>
            <c:bubble3D val="0"/>
            <c:spPr>
              <a:solidFill>
                <a:schemeClr val="accent4"/>
              </a:solidFill>
              <a:ln w="19050">
                <a:noFill/>
              </a:ln>
              <a:effectLst/>
            </c:spPr>
            <c:extLst>
              <c:ext xmlns:c16="http://schemas.microsoft.com/office/drawing/2014/chart" uri="{C3380CC4-5D6E-409C-BE32-E72D297353CC}">
                <c16:uniqueId val="{00000007-6D16-2548-AC34-2A70D36D9925}"/>
              </c:ext>
            </c:extLst>
          </c:dPt>
          <c:dPt>
            <c:idx val="4"/>
            <c:bubble3D val="0"/>
            <c:spPr>
              <a:solidFill>
                <a:schemeClr val="accent5"/>
              </a:solidFill>
              <a:ln w="19050">
                <a:noFill/>
              </a:ln>
              <a:effectLst/>
            </c:spPr>
            <c:extLst>
              <c:ext xmlns:c16="http://schemas.microsoft.com/office/drawing/2014/chart" uri="{C3380CC4-5D6E-409C-BE32-E72D297353CC}">
                <c16:uniqueId val="{00000009-6D16-2548-AC34-2A70D36D9925}"/>
              </c:ext>
            </c:extLst>
          </c:dPt>
          <c:dPt>
            <c:idx val="5"/>
            <c:bubble3D val="0"/>
            <c:spPr>
              <a:solidFill>
                <a:schemeClr val="accent6"/>
              </a:solidFill>
              <a:ln w="19050">
                <a:noFill/>
              </a:ln>
              <a:effectLst/>
            </c:spPr>
            <c:extLst>
              <c:ext xmlns:c16="http://schemas.microsoft.com/office/drawing/2014/chart" uri="{C3380CC4-5D6E-409C-BE32-E72D297353CC}">
                <c16:uniqueId val="{0000000B-6D16-2548-AC34-2A70D36D9925}"/>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D16-2548-AC34-2A70D36D9925}"/>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D16-2548-AC34-2A70D36D992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'SC ROI Projection Model'!$C$19:$J$19</c:f>
              <c:strCache>
                <c:ptCount val="8"/>
                <c:pt idx="0">
                  <c:v>30' Colorado Yurt</c:v>
                </c:pt>
                <c:pt idx="1">
                  <c:v>27' Colorado Yurt</c:v>
                </c:pt>
                <c:pt idx="2">
                  <c:v>24' Colorado Yurt</c:v>
                </c:pt>
                <c:pt idx="3">
                  <c:v>20' Colorado Yurt</c:v>
                </c:pt>
                <c:pt idx="4">
                  <c:v>16' Colorado Yurt</c:v>
                </c:pt>
                <c:pt idx="5">
                  <c:v>28' Earthworks Tipi</c:v>
                </c:pt>
                <c:pt idx="6">
                  <c:v>24' Earthworks Tipi</c:v>
                </c:pt>
                <c:pt idx="7">
                  <c:v>20' Earthworks Tipi</c:v>
                </c:pt>
              </c:strCache>
            </c:strRef>
          </c:cat>
          <c:val>
            <c:numRef>
              <c:f>'SC ROI Projection Model'!$C$21:$J$21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D16-2548-AC34-2A70D36D992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D16-2548-AC34-2A70D36D99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D16-2548-AC34-2A70D36D99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D16-2548-AC34-2A70D36D99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D16-2548-AC34-2A70D36D99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D16-2548-AC34-2A70D36D99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D16-2548-AC34-2A70D36D99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D16-2548-AC34-2A70D36D992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D16-2548-AC34-2A70D36D9925}"/>
              </c:ext>
            </c:extLst>
          </c:dPt>
          <c:cat>
            <c:strRef>
              <c:f>'SC ROI Projection Model'!$C$19:$J$19</c:f>
              <c:strCache>
                <c:ptCount val="8"/>
                <c:pt idx="0">
                  <c:v>30' Colorado Yurt</c:v>
                </c:pt>
                <c:pt idx="1">
                  <c:v>27' Colorado Yurt</c:v>
                </c:pt>
                <c:pt idx="2">
                  <c:v>24' Colorado Yurt</c:v>
                </c:pt>
                <c:pt idx="3">
                  <c:v>20' Colorado Yurt</c:v>
                </c:pt>
                <c:pt idx="4">
                  <c:v>16' Colorado Yurt</c:v>
                </c:pt>
                <c:pt idx="5">
                  <c:v>28' Earthworks Tipi</c:v>
                </c:pt>
                <c:pt idx="6">
                  <c:v>24' Earthworks Tipi</c:v>
                </c:pt>
                <c:pt idx="7">
                  <c:v>20' Earthworks Tipi</c:v>
                </c:pt>
              </c:strCache>
            </c:strRef>
          </c:cat>
          <c:val>
            <c:numRef>
              <c:f>'SC ROI Projection Model'!$C$21:$J$21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D16-2548-AC34-2A70D36D9925}"/>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charset="0"/>
                    <a:ea typeface="Arial" charset="0"/>
                    <a:cs typeface="Arial"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 ROI Projection Model'!$B$4:$B$14</c:f>
              <c:strCache>
                <c:ptCount val="11"/>
                <c:pt idx="0">
                  <c:v>30' Colorado Yurt</c:v>
                </c:pt>
                <c:pt idx="1">
                  <c:v>27' Colorado Yurt</c:v>
                </c:pt>
                <c:pt idx="2">
                  <c:v>24' Colorado Yurt</c:v>
                </c:pt>
                <c:pt idx="3">
                  <c:v>20' Colorado Yurt</c:v>
                </c:pt>
                <c:pt idx="4">
                  <c:v>16' Colorado Yurt</c:v>
                </c:pt>
                <c:pt idx="5">
                  <c:v>28' Earthworks Tipi</c:v>
                </c:pt>
                <c:pt idx="6">
                  <c:v>24' Earthworks Tipi</c:v>
                </c:pt>
                <c:pt idx="7">
                  <c:v>20' Earthworks Tipi</c:v>
                </c:pt>
                <c:pt idx="8">
                  <c:v>Safari M.U.L.E - 16'x20'</c:v>
                </c:pt>
                <c:pt idx="9">
                  <c:v>Safari M.U.L.E - 14'x16'</c:v>
                </c:pt>
                <c:pt idx="10">
                  <c:v>Safari M.U.L.E - 12'x14'</c:v>
                </c:pt>
              </c:strCache>
            </c:strRef>
          </c:cat>
          <c:val>
            <c:numRef>
              <c:f>'SC ROI Projection Model'!$K$4:$K$14</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0D9-B543-A3E7-B84E48BF3651}"/>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11</xdr:col>
      <xdr:colOff>0</xdr:colOff>
      <xdr:row>46</xdr:row>
      <xdr:rowOff>63500</xdr:rowOff>
    </xdr:to>
    <xdr:graphicFrame macro="">
      <xdr:nvGraphicFramePr>
        <xdr:cNvPr id="2" name="Chart 1">
          <a:extLst>
            <a:ext uri="{FF2B5EF4-FFF2-40B4-BE49-F238E27FC236}">
              <a16:creationId xmlns:a16="http://schemas.microsoft.com/office/drawing/2014/main" id="{5D2B0675-F165-3043-A27C-DEC46DE87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49</xdr:row>
      <xdr:rowOff>25400</xdr:rowOff>
    </xdr:from>
    <xdr:to>
      <xdr:col>4</xdr:col>
      <xdr:colOff>1066800</xdr:colOff>
      <xdr:row>67</xdr:row>
      <xdr:rowOff>101600</xdr:rowOff>
    </xdr:to>
    <xdr:graphicFrame macro="">
      <xdr:nvGraphicFramePr>
        <xdr:cNvPr id="3" name="Chart 2">
          <a:extLst>
            <a:ext uri="{FF2B5EF4-FFF2-40B4-BE49-F238E27FC236}">
              <a16:creationId xmlns:a16="http://schemas.microsoft.com/office/drawing/2014/main" id="{B43FED6A-489B-2F4A-9551-25467738A339}"/>
            </a:ext>
            <a:ext uri="{147F2762-F138-4A5C-976F-8EAC2B608ADB}">
              <a16:predDERef xmlns:a16="http://schemas.microsoft.com/office/drawing/2014/main" pred="{5D2B0675-F165-3043-A27C-DEC46DE87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49</xdr:row>
      <xdr:rowOff>76200</xdr:rowOff>
    </xdr:from>
    <xdr:to>
      <xdr:col>11</xdr:col>
      <xdr:colOff>0</xdr:colOff>
      <xdr:row>68</xdr:row>
      <xdr:rowOff>101600</xdr:rowOff>
    </xdr:to>
    <xdr:graphicFrame macro="">
      <xdr:nvGraphicFramePr>
        <xdr:cNvPr id="4" name="Chart 3">
          <a:extLst>
            <a:ext uri="{FF2B5EF4-FFF2-40B4-BE49-F238E27FC236}">
              <a16:creationId xmlns:a16="http://schemas.microsoft.com/office/drawing/2014/main" id="{B32AC0AE-7FA7-4143-A1E2-4C648CEB53B4}"/>
            </a:ext>
            <a:ext uri="{147F2762-F138-4A5C-976F-8EAC2B608ADB}">
              <a16:predDERef xmlns:a16="http://schemas.microsoft.com/office/drawing/2014/main" pred="{B43FED6A-489B-2F4A-9551-25467738A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9525</xdr:colOff>
      <xdr:row>0</xdr:row>
      <xdr:rowOff>0</xdr:rowOff>
    </xdr:from>
    <xdr:to>
      <xdr:col>1</xdr:col>
      <xdr:colOff>962025</xdr:colOff>
      <xdr:row>0</xdr:row>
      <xdr:rowOff>600075</xdr:rowOff>
    </xdr:to>
    <xdr:pic>
      <xdr:nvPicPr>
        <xdr:cNvPr id="5" name="Picture 4">
          <a:extLst>
            <a:ext uri="{FF2B5EF4-FFF2-40B4-BE49-F238E27FC236}">
              <a16:creationId xmlns:a16="http://schemas.microsoft.com/office/drawing/2014/main" id="{C80B78E2-86E9-38ED-4C40-B10764A6C580}"/>
            </a:ext>
            <a:ext uri="{147F2762-F138-4A5C-976F-8EAC2B608ADB}">
              <a16:predDERef xmlns:a16="http://schemas.microsoft.com/office/drawing/2014/main" pred="{B32AC0AE-7FA7-4143-A1E2-4C648CEB53B4}"/>
            </a:ext>
          </a:extLst>
        </xdr:cNvPr>
        <xdr:cNvPicPr>
          <a:picLocks noChangeAspect="1"/>
        </xdr:cNvPicPr>
      </xdr:nvPicPr>
      <xdr:blipFill>
        <a:blip xmlns:r="http://schemas.openxmlformats.org/officeDocument/2006/relationships" r:embed="rId4"/>
        <a:stretch>
          <a:fillRect/>
        </a:stretch>
      </xdr:blipFill>
      <xdr:spPr>
        <a:xfrm>
          <a:off x="257175" y="0"/>
          <a:ext cx="952500" cy="600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50E1E8-B68B-5C47-B2DD-6D3EAB8423A5}" name="Table13" displayName="Table13" ref="B3:N14" totalsRowShown="0" headerRowDxfId="17" dataDxfId="15" headerRowBorderDxfId="16" tableBorderDxfId="14" totalsRowBorderDxfId="13">
  <autoFilter ref="B3:N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C4C8832-E593-E84C-8D7A-C944B05B2425}" name="PRODUCT NAME" dataDxfId="12"/>
    <tableColumn id="3" xr3:uid="{2DEFD5EF-0463-0142-A755-73F8F6E39E1A}" name="INITIAL COST PER UNIT" dataDxfId="11"/>
    <tableColumn id="4" xr3:uid="{1C9A5BFC-C597-E945-8341-6CE933562371}" name="ADDITIONAL EXPENSES*" dataDxfId="10"/>
    <tableColumn id="5" xr3:uid="{BED93421-FA0A-5047-8069-FB043613C79D}" name="TOTAL UNITS PURCHASED" dataDxfId="9"/>
    <tableColumn id="6" xr3:uid="{38396D71-36A7-8D4A-8134-6A955F291A72}" name="TOTAL INVESTMENT" dataDxfId="8">
      <calculatedColumnFormula>(Table13[[#This Row],[INITIAL COST PER UNIT]]*Table13[[#This Row],[TOTAL UNITS PURCHASED]])+Table13[[#This Row],[ADDITIONAL EXPENSES*]]</calculatedColumnFormula>
    </tableColumn>
    <tableColumn id="7" xr3:uid="{4A3BC02B-DAFB-5946-8602-DB08C17BB024}" name="EXPECTED RATE/NIGHT*" dataDxfId="7"/>
    <tableColumn id="8" xr3:uid="{21A031F4-6C8C-AD4C-B206-3C8F6B1E3FF6}" name="TOTAL NIGHTS/YEAR*" dataDxfId="6"/>
    <tableColumn id="9" xr3:uid="{C465EC5F-8E3B-AE4B-A9FB-2420312B766A}" name="REVENUE/UNIT/YEAR*" dataDxfId="5">
      <calculatedColumnFormula>Table13[[#This Row],[TOTAL NIGHTS/YEAR*]]*Table13[[#This Row],[EXPECTED RATE/NIGHT*]]</calculatedColumnFormula>
    </tableColumn>
    <tableColumn id="10" xr3:uid="{5FEC7EDA-2C3E-0D43-A9B5-DB464DFA9064}" name="TOTAL REVENUE ALL UNITS*" dataDxfId="4" dataCellStyle="Currency">
      <calculatedColumnFormula>Table13[[#This Row],[REVENUE/UNIT/YEAR*]]*Table13[[#This Row],[TOTAL UNITS PURCHASED]]</calculatedColumnFormula>
    </tableColumn>
    <tableColumn id="11" xr3:uid="{E78C75EF-BB01-6B48-AAAF-CD7BB80D43C7}" name="TOTAL INCOME - YEAR 1*" dataDxfId="3">
      <calculatedColumnFormula>Table13[[#This Row],[TOTAL REVENUE ALL UNITS*]]-Table13[[#This Row],[TOTAL INVESTMENT]]</calculatedColumnFormula>
    </tableColumn>
    <tableColumn id="13" xr3:uid="{51B14E01-58D8-42E9-AAFE-298F5D9D6E08}" name="TOTAL DEBT - YEAR 1*" dataDxfId="2">
      <calculatedColumnFormula>IF(K4&lt;0,K4,0)</calculatedColumnFormula>
    </tableColumn>
    <tableColumn id="2" xr3:uid="{3059CE41-49D8-427B-9FE0-3099A7073921}" name="TOTAL INCOME - YEAR 2*" dataDxfId="1">
      <calculatedColumnFormula>Table13[[#This Row],[TOTAL REVENUE ALL UNITS*]]+Table13[[#This Row],[TOTAL DEBT - YEAR 1*]]</calculatedColumnFormula>
    </tableColumn>
    <tableColumn id="12" xr3:uid="{4D43D99E-15D6-4102-8AC2-6C5C8DBB4204}" name="TOTAL INCOME - YEAR 3 w/10% Expense*" dataDxfId="0">
      <calculatedColumnFormula>Table13[[#This Row],[TOTAL REVENUE ALL UNITS*]]-(Table13[[#This Row],[TOTAL REVENUE ALL UNITS*]]*0.1)</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A9D2-B8AB-6B40-B08F-39568F3AF904}">
  <sheetPr>
    <tabColor theme="3" tint="0.79998168889431442"/>
    <pageSetUpPr fitToPage="1"/>
  </sheetPr>
  <dimension ref="A1:Q70"/>
  <sheetViews>
    <sheetView showGridLines="0" tabSelected="1" zoomScale="110" zoomScaleNormal="110" workbookViewId="0">
      <pane ySplit="1" topLeftCell="A2" activePane="bottomLeft" state="frozen"/>
      <selection activeCell="A16" activeCellId="2" sqref="A4:XFD11 A15:XFD15 A16:XFD16"/>
      <selection pane="bottomLeft" activeCell="B1" sqref="B1:N1"/>
    </sheetView>
  </sheetViews>
  <sheetFormatPr defaultColWidth="11.25" defaultRowHeight="15.75" x14ac:dyDescent="0.25"/>
  <cols>
    <col min="1" max="1" width="3.25" customWidth="1"/>
    <col min="2" max="2" width="25.25" style="2" customWidth="1"/>
    <col min="3" max="14" width="14.25" customWidth="1"/>
  </cols>
  <sheetData>
    <row r="1" spans="1:17" ht="49.9" customHeight="1" x14ac:dyDescent="0.3">
      <c r="A1" s="3"/>
      <c r="B1" s="53" t="s">
        <v>0</v>
      </c>
      <c r="C1" s="53"/>
      <c r="D1" s="53"/>
      <c r="E1" s="53"/>
      <c r="F1" s="53"/>
      <c r="G1" s="53"/>
      <c r="H1" s="53"/>
      <c r="I1" s="53"/>
      <c r="J1" s="53"/>
      <c r="K1" s="53"/>
      <c r="L1" s="53"/>
      <c r="M1" s="53"/>
      <c r="N1" s="53"/>
    </row>
    <row r="2" spans="1:17" ht="30" customHeight="1" x14ac:dyDescent="0.3">
      <c r="A2" s="3"/>
      <c r="B2" s="20" t="s">
        <v>1</v>
      </c>
      <c r="C2" s="48"/>
      <c r="D2" s="49"/>
      <c r="E2" s="49"/>
      <c r="F2" s="49"/>
      <c r="G2" s="49"/>
      <c r="H2" s="49"/>
      <c r="I2" s="49"/>
      <c r="J2" s="49"/>
      <c r="K2" s="49"/>
      <c r="L2" s="49"/>
      <c r="M2" s="49"/>
      <c r="N2" s="50"/>
      <c r="O2" s="1"/>
      <c r="P2" s="1"/>
      <c r="Q2" s="1"/>
    </row>
    <row r="3" spans="1:17" ht="49.9" customHeight="1" x14ac:dyDescent="0.3">
      <c r="A3" s="3"/>
      <c r="B3" s="5" t="s">
        <v>2</v>
      </c>
      <c r="C3" s="31" t="s">
        <v>3</v>
      </c>
      <c r="D3" s="31" t="s">
        <v>4</v>
      </c>
      <c r="E3" s="31" t="s">
        <v>5</v>
      </c>
      <c r="F3" s="31" t="s">
        <v>6</v>
      </c>
      <c r="G3" s="31" t="s">
        <v>7</v>
      </c>
      <c r="H3" s="31" t="s">
        <v>8</v>
      </c>
      <c r="I3" s="31" t="s">
        <v>9</v>
      </c>
      <c r="J3" s="31" t="s">
        <v>10</v>
      </c>
      <c r="K3" s="31" t="s">
        <v>11</v>
      </c>
      <c r="L3" s="32" t="s">
        <v>12</v>
      </c>
      <c r="M3" s="33" t="s">
        <v>13</v>
      </c>
      <c r="N3" s="33" t="s">
        <v>14</v>
      </c>
    </row>
    <row r="4" spans="1:17" ht="24.75" customHeight="1" x14ac:dyDescent="0.3">
      <c r="A4" s="3"/>
      <c r="B4" s="45" t="s">
        <v>15</v>
      </c>
      <c r="C4" s="12">
        <v>0</v>
      </c>
      <c r="D4" s="28">
        <v>0</v>
      </c>
      <c r="E4" s="10">
        <v>0</v>
      </c>
      <c r="F4" s="43">
        <f>(Table13[[#This Row],[INITIAL COST PER UNIT]]*Table13[[#This Row],[TOTAL UNITS PURCHASED]])+Table13[[#This Row],[ADDITIONAL EXPENSES*]]</f>
        <v>0</v>
      </c>
      <c r="G4" s="12">
        <v>0</v>
      </c>
      <c r="H4" s="23">
        <v>0</v>
      </c>
      <c r="I4" s="16">
        <f>Table13[[#This Row],[TOTAL NIGHTS/YEAR*]]*Table13[[#This Row],[EXPECTED RATE/NIGHT*]]</f>
        <v>0</v>
      </c>
      <c r="J4" s="25">
        <f>Table13[[#This Row],[REVENUE/UNIT/YEAR*]]*Table13[[#This Row],[TOTAL UNITS PURCHASED]]</f>
        <v>0</v>
      </c>
      <c r="K4" s="40">
        <f>Table13[[#This Row],[TOTAL REVENUE ALL UNITS*]]-Table13[[#This Row],[TOTAL INVESTMENT]]</f>
        <v>0</v>
      </c>
      <c r="L4" s="39">
        <f t="shared" ref="L4:L10" si="0">IF(K4&lt;0,K4,0)</f>
        <v>0</v>
      </c>
      <c r="M4" s="41">
        <f>Table13[[#This Row],[TOTAL REVENUE ALL UNITS*]]+Table13[[#This Row],[TOTAL DEBT - YEAR 1*]]</f>
        <v>0</v>
      </c>
      <c r="N4" s="40">
        <f>Table13[[#This Row],[TOTAL REVENUE ALL UNITS*]]-(Table13[[#This Row],[TOTAL REVENUE ALL UNITS*]]*0.1)</f>
        <v>0</v>
      </c>
    </row>
    <row r="5" spans="1:17" ht="24.75" customHeight="1" x14ac:dyDescent="0.3">
      <c r="A5" s="3"/>
      <c r="B5" s="46" t="s">
        <v>16</v>
      </c>
      <c r="C5" s="9">
        <v>0</v>
      </c>
      <c r="D5" s="29">
        <v>0</v>
      </c>
      <c r="E5" s="11">
        <v>0</v>
      </c>
      <c r="F5" s="43">
        <f>(Table13[[#This Row],[INITIAL COST PER UNIT]]*Table13[[#This Row],[TOTAL UNITS PURCHASED]])+Table13[[#This Row],[ADDITIONAL EXPENSES*]]</f>
        <v>0</v>
      </c>
      <c r="G5" s="9">
        <v>0</v>
      </c>
      <c r="H5" s="24">
        <v>0</v>
      </c>
      <c r="I5" s="17">
        <f>Table13[[#This Row],[TOTAL NIGHTS/YEAR*]]*Table13[[#This Row],[EXPECTED RATE/NIGHT*]]</f>
        <v>0</v>
      </c>
      <c r="J5" s="26">
        <f>Table13[[#This Row],[REVENUE/UNIT/YEAR*]]*Table13[[#This Row],[TOTAL UNITS PURCHASED]]</f>
        <v>0</v>
      </c>
      <c r="K5" s="40">
        <f>Table13[[#This Row],[TOTAL REVENUE ALL UNITS*]]-Table13[[#This Row],[TOTAL INVESTMENT]]</f>
        <v>0</v>
      </c>
      <c r="L5" s="39">
        <f t="shared" si="0"/>
        <v>0</v>
      </c>
      <c r="M5" s="41">
        <f>Table13[[#This Row],[TOTAL REVENUE ALL UNITS*]]+Table13[[#This Row],[TOTAL DEBT - YEAR 1*]]</f>
        <v>0</v>
      </c>
      <c r="N5" s="40">
        <f>Table13[[#This Row],[TOTAL REVENUE ALL UNITS*]]-(Table13[[#This Row],[TOTAL REVENUE ALL UNITS*]]*0.1)</f>
        <v>0</v>
      </c>
    </row>
    <row r="6" spans="1:17" ht="24.75" customHeight="1" x14ac:dyDescent="0.3">
      <c r="A6" s="3"/>
      <c r="B6" s="45" t="s">
        <v>17</v>
      </c>
      <c r="C6" s="12">
        <v>0</v>
      </c>
      <c r="D6" s="28">
        <v>0</v>
      </c>
      <c r="E6" s="10">
        <v>0</v>
      </c>
      <c r="F6" s="43">
        <f>(Table13[[#This Row],[INITIAL COST PER UNIT]]*Table13[[#This Row],[TOTAL UNITS PURCHASED]])+Table13[[#This Row],[ADDITIONAL EXPENSES*]]</f>
        <v>0</v>
      </c>
      <c r="G6" s="12">
        <v>0</v>
      </c>
      <c r="H6" s="23">
        <v>0</v>
      </c>
      <c r="I6" s="16">
        <f>Table13[[#This Row],[TOTAL NIGHTS/YEAR*]]*Table13[[#This Row],[EXPECTED RATE/NIGHT*]]</f>
        <v>0</v>
      </c>
      <c r="J6" s="25">
        <f>Table13[[#This Row],[REVENUE/UNIT/YEAR*]]*Table13[[#This Row],[TOTAL UNITS PURCHASED]]</f>
        <v>0</v>
      </c>
      <c r="K6" s="40">
        <f>Table13[[#This Row],[TOTAL REVENUE ALL UNITS*]]-Table13[[#This Row],[TOTAL INVESTMENT]]</f>
        <v>0</v>
      </c>
      <c r="L6" s="39">
        <f t="shared" si="0"/>
        <v>0</v>
      </c>
      <c r="M6" s="41">
        <f>Table13[[#This Row],[TOTAL REVENUE ALL UNITS*]]+Table13[[#This Row],[TOTAL DEBT - YEAR 1*]]</f>
        <v>0</v>
      </c>
      <c r="N6" s="40">
        <f>Table13[[#This Row],[TOTAL REVENUE ALL UNITS*]]-(Table13[[#This Row],[TOTAL REVENUE ALL UNITS*]]*0.1)</f>
        <v>0</v>
      </c>
    </row>
    <row r="7" spans="1:17" ht="24.75" customHeight="1" x14ac:dyDescent="0.3">
      <c r="A7" s="3"/>
      <c r="B7" s="46" t="s">
        <v>18</v>
      </c>
      <c r="C7" s="9">
        <v>0</v>
      </c>
      <c r="D7" s="29">
        <v>0</v>
      </c>
      <c r="E7" s="11">
        <v>0</v>
      </c>
      <c r="F7" s="43">
        <f>(Table13[[#This Row],[INITIAL COST PER UNIT]]*Table13[[#This Row],[TOTAL UNITS PURCHASED]])+Table13[[#This Row],[ADDITIONAL EXPENSES*]]</f>
        <v>0</v>
      </c>
      <c r="G7" s="9">
        <v>0</v>
      </c>
      <c r="H7" s="24">
        <v>0</v>
      </c>
      <c r="I7" s="17">
        <f>Table13[[#This Row],[TOTAL NIGHTS/YEAR*]]*Table13[[#This Row],[EXPECTED RATE/NIGHT*]]</f>
        <v>0</v>
      </c>
      <c r="J7" s="26">
        <f>Table13[[#This Row],[REVENUE/UNIT/YEAR*]]*Table13[[#This Row],[TOTAL UNITS PURCHASED]]</f>
        <v>0</v>
      </c>
      <c r="K7" s="40">
        <f>Table13[[#This Row],[TOTAL REVENUE ALL UNITS*]]-Table13[[#This Row],[TOTAL INVESTMENT]]</f>
        <v>0</v>
      </c>
      <c r="L7" s="39">
        <f t="shared" si="0"/>
        <v>0</v>
      </c>
      <c r="M7" s="41">
        <f>Table13[[#This Row],[TOTAL REVENUE ALL UNITS*]]+Table13[[#This Row],[TOTAL DEBT - YEAR 1*]]</f>
        <v>0</v>
      </c>
      <c r="N7" s="40">
        <f>Table13[[#This Row],[TOTAL REVENUE ALL UNITS*]]-(Table13[[#This Row],[TOTAL REVENUE ALL UNITS*]]*0.1)</f>
        <v>0</v>
      </c>
    </row>
    <row r="8" spans="1:17" ht="24.75" customHeight="1" x14ac:dyDescent="0.3">
      <c r="A8" s="3"/>
      <c r="B8" s="45" t="s">
        <v>19</v>
      </c>
      <c r="C8" s="12">
        <v>0</v>
      </c>
      <c r="D8" s="28">
        <v>0</v>
      </c>
      <c r="E8" s="10">
        <v>0</v>
      </c>
      <c r="F8" s="43">
        <f>(Table13[[#This Row],[INITIAL COST PER UNIT]]*Table13[[#This Row],[TOTAL UNITS PURCHASED]])+Table13[[#This Row],[ADDITIONAL EXPENSES*]]</f>
        <v>0</v>
      </c>
      <c r="G8" s="12">
        <v>0</v>
      </c>
      <c r="H8" s="23">
        <v>0</v>
      </c>
      <c r="I8" s="16">
        <f>Table13[[#This Row],[TOTAL NIGHTS/YEAR*]]*Table13[[#This Row],[EXPECTED RATE/NIGHT*]]</f>
        <v>0</v>
      </c>
      <c r="J8" s="25">
        <f>Table13[[#This Row],[REVENUE/UNIT/YEAR*]]*Table13[[#This Row],[TOTAL UNITS PURCHASED]]</f>
        <v>0</v>
      </c>
      <c r="K8" s="40">
        <f>Table13[[#This Row],[TOTAL REVENUE ALL UNITS*]]-Table13[[#This Row],[TOTAL INVESTMENT]]</f>
        <v>0</v>
      </c>
      <c r="L8" s="39">
        <f t="shared" si="0"/>
        <v>0</v>
      </c>
      <c r="M8" s="41">
        <f>Table13[[#This Row],[TOTAL REVENUE ALL UNITS*]]+Table13[[#This Row],[TOTAL DEBT - YEAR 1*]]</f>
        <v>0</v>
      </c>
      <c r="N8" s="40">
        <f>Table13[[#This Row],[TOTAL REVENUE ALL UNITS*]]-(Table13[[#This Row],[TOTAL REVENUE ALL UNITS*]]*0.1)</f>
        <v>0</v>
      </c>
    </row>
    <row r="9" spans="1:17" ht="24.75" customHeight="1" x14ac:dyDescent="0.3">
      <c r="A9" s="3"/>
      <c r="B9" s="46" t="s">
        <v>20</v>
      </c>
      <c r="C9" s="9">
        <v>0</v>
      </c>
      <c r="D9" s="29">
        <v>0</v>
      </c>
      <c r="E9" s="11">
        <v>0</v>
      </c>
      <c r="F9" s="43">
        <f>(Table13[[#This Row],[INITIAL COST PER UNIT]]*Table13[[#This Row],[TOTAL UNITS PURCHASED]])+Table13[[#This Row],[ADDITIONAL EXPENSES*]]</f>
        <v>0</v>
      </c>
      <c r="G9" s="9">
        <v>0</v>
      </c>
      <c r="H9" s="24">
        <v>0</v>
      </c>
      <c r="I9" s="17">
        <f>Table13[[#This Row],[TOTAL NIGHTS/YEAR*]]*Table13[[#This Row],[EXPECTED RATE/NIGHT*]]</f>
        <v>0</v>
      </c>
      <c r="J9" s="26">
        <f>Table13[[#This Row],[REVENUE/UNIT/YEAR*]]*Table13[[#This Row],[TOTAL UNITS PURCHASED]]</f>
        <v>0</v>
      </c>
      <c r="K9" s="40">
        <f>Table13[[#This Row],[TOTAL REVENUE ALL UNITS*]]-Table13[[#This Row],[TOTAL INVESTMENT]]</f>
        <v>0</v>
      </c>
      <c r="L9" s="39">
        <f t="shared" si="0"/>
        <v>0</v>
      </c>
      <c r="M9" s="41">
        <f>Table13[[#This Row],[TOTAL REVENUE ALL UNITS*]]+Table13[[#This Row],[TOTAL DEBT - YEAR 1*]]</f>
        <v>0</v>
      </c>
      <c r="N9" s="40">
        <f>Table13[[#This Row],[TOTAL REVENUE ALL UNITS*]]-(Table13[[#This Row],[TOTAL REVENUE ALL UNITS*]]*0.1)</f>
        <v>0</v>
      </c>
    </row>
    <row r="10" spans="1:17" ht="24.75" customHeight="1" x14ac:dyDescent="0.3">
      <c r="A10" s="3"/>
      <c r="B10" s="47" t="s">
        <v>21</v>
      </c>
      <c r="C10" s="9">
        <v>0</v>
      </c>
      <c r="D10" s="29">
        <v>0</v>
      </c>
      <c r="E10" s="11">
        <v>0</v>
      </c>
      <c r="F10" s="43">
        <f>(Table13[[#This Row],[INITIAL COST PER UNIT]]*Table13[[#This Row],[TOTAL UNITS PURCHASED]])+Table13[[#This Row],[ADDITIONAL EXPENSES*]]</f>
        <v>0</v>
      </c>
      <c r="G10" s="9">
        <v>0</v>
      </c>
      <c r="H10" s="24">
        <v>0</v>
      </c>
      <c r="I10" s="27">
        <f>Table13[[#This Row],[TOTAL NIGHTS/YEAR*]]*Table13[[#This Row],[EXPECTED RATE/NIGHT*]]</f>
        <v>0</v>
      </c>
      <c r="J10" s="26">
        <f>Table13[[#This Row],[REVENUE/UNIT/YEAR*]]*Table13[[#This Row],[TOTAL UNITS PURCHASED]]</f>
        <v>0</v>
      </c>
      <c r="K10" s="40">
        <f>Table13[[#This Row],[TOTAL REVENUE ALL UNITS*]]-Table13[[#This Row],[TOTAL INVESTMENT]]</f>
        <v>0</v>
      </c>
      <c r="L10" s="39">
        <f t="shared" si="0"/>
        <v>0</v>
      </c>
      <c r="M10" s="41">
        <f>Table13[[#This Row],[TOTAL REVENUE ALL UNITS*]]+Table13[[#This Row],[TOTAL DEBT - YEAR 1*]]</f>
        <v>0</v>
      </c>
      <c r="N10" s="42">
        <f>Table13[[#This Row],[TOTAL REVENUE ALL UNITS*]]-(Table13[[#This Row],[TOTAL REVENUE ALL UNITS*]]*0.1)</f>
        <v>0</v>
      </c>
    </row>
    <row r="11" spans="1:17" ht="24.75" customHeight="1" x14ac:dyDescent="0.3">
      <c r="A11" s="3"/>
      <c r="B11" s="47" t="s">
        <v>22</v>
      </c>
      <c r="C11" s="9">
        <v>0</v>
      </c>
      <c r="D11" s="29">
        <v>0</v>
      </c>
      <c r="E11" s="11">
        <v>0</v>
      </c>
      <c r="F11" s="43">
        <f>(Table13[[#This Row],[INITIAL COST PER UNIT]]*Table13[[#This Row],[TOTAL UNITS PURCHASED]])+Table13[[#This Row],[ADDITIONAL EXPENSES*]]</f>
        <v>0</v>
      </c>
      <c r="G11" s="9">
        <v>0</v>
      </c>
      <c r="H11" s="24">
        <v>0</v>
      </c>
      <c r="I11" s="17">
        <f>Table13[[#This Row],[TOTAL NIGHTS/YEAR*]]*Table13[[#This Row],[EXPECTED RATE/NIGHT*]]</f>
        <v>0</v>
      </c>
      <c r="J11" s="26">
        <f>Table13[[#This Row],[REVENUE/UNIT/YEAR*]]*Table13[[#This Row],[TOTAL UNITS PURCHASED]]</f>
        <v>0</v>
      </c>
      <c r="K11" s="40">
        <f>Table13[[#This Row],[TOTAL REVENUE ALL UNITS*]]-Table13[[#This Row],[TOTAL INVESTMENT]]</f>
        <v>0</v>
      </c>
      <c r="L11" s="39">
        <f t="shared" ref="L11:L14" si="1">IF(K11&lt;0,K11,0)</f>
        <v>0</v>
      </c>
      <c r="M11" s="41">
        <f>Table13[[#This Row],[TOTAL REVENUE ALL UNITS*]]+Table13[[#This Row],[TOTAL DEBT - YEAR 1*]]</f>
        <v>0</v>
      </c>
      <c r="N11" s="40">
        <f>Table13[[#This Row],[TOTAL REVENUE ALL UNITS*]]-(Table13[[#This Row],[TOTAL REVENUE ALL UNITS*]]*0.1)</f>
        <v>0</v>
      </c>
    </row>
    <row r="12" spans="1:17" ht="24.75" customHeight="1" x14ac:dyDescent="0.3">
      <c r="A12" s="3"/>
      <c r="B12" s="46" t="s">
        <v>23</v>
      </c>
      <c r="C12" s="9">
        <v>0</v>
      </c>
      <c r="D12" s="29">
        <v>0</v>
      </c>
      <c r="E12" s="11">
        <v>0</v>
      </c>
      <c r="F12" s="43">
        <f>(Table13[[#This Row],[INITIAL COST PER UNIT]]*Table13[[#This Row],[TOTAL UNITS PURCHASED]])+Table13[[#This Row],[ADDITIONAL EXPENSES*]]</f>
        <v>0</v>
      </c>
      <c r="G12" s="9">
        <v>0</v>
      </c>
      <c r="H12" s="24">
        <v>0</v>
      </c>
      <c r="I12" s="27">
        <f>Table13[[#This Row],[TOTAL NIGHTS/YEAR*]]*Table13[[#This Row],[EXPECTED RATE/NIGHT*]]</f>
        <v>0</v>
      </c>
      <c r="J12" s="26">
        <f>Table13[[#This Row],[REVENUE/UNIT/YEAR*]]*Table13[[#This Row],[TOTAL UNITS PURCHASED]]</f>
        <v>0</v>
      </c>
      <c r="K12" s="40">
        <f>Table13[[#This Row],[TOTAL REVENUE ALL UNITS*]]-Table13[[#This Row],[TOTAL INVESTMENT]]</f>
        <v>0</v>
      </c>
      <c r="L12" s="39">
        <f t="shared" si="1"/>
        <v>0</v>
      </c>
      <c r="M12" s="41">
        <f>Table13[[#This Row],[TOTAL REVENUE ALL UNITS*]]+Table13[[#This Row],[TOTAL DEBT - YEAR 1*]]</f>
        <v>0</v>
      </c>
      <c r="N12" s="42">
        <f>Table13[[#This Row],[TOTAL REVENUE ALL UNITS*]]-(Table13[[#This Row],[TOTAL REVENUE ALL UNITS*]]*0.1)</f>
        <v>0</v>
      </c>
    </row>
    <row r="13" spans="1:17" ht="24.75" customHeight="1" x14ac:dyDescent="0.3">
      <c r="A13" s="3"/>
      <c r="B13" s="47" t="s">
        <v>24</v>
      </c>
      <c r="C13" s="9">
        <v>0</v>
      </c>
      <c r="D13" s="29">
        <v>0</v>
      </c>
      <c r="E13" s="11">
        <v>0</v>
      </c>
      <c r="F13" s="43">
        <f>(Table13[[#This Row],[INITIAL COST PER UNIT]]*Table13[[#This Row],[TOTAL UNITS PURCHASED]])+Table13[[#This Row],[ADDITIONAL EXPENSES*]]</f>
        <v>0</v>
      </c>
      <c r="G13" s="9">
        <v>0</v>
      </c>
      <c r="H13" s="24">
        <v>0</v>
      </c>
      <c r="I13" s="17">
        <f>Table13[[#This Row],[TOTAL NIGHTS/YEAR*]]*Table13[[#This Row],[EXPECTED RATE/NIGHT*]]</f>
        <v>0</v>
      </c>
      <c r="J13" s="26">
        <f>Table13[[#This Row],[REVENUE/UNIT/YEAR*]]*Table13[[#This Row],[TOTAL UNITS PURCHASED]]</f>
        <v>0</v>
      </c>
      <c r="K13" s="40">
        <f>Table13[[#This Row],[TOTAL REVENUE ALL UNITS*]]-Table13[[#This Row],[TOTAL INVESTMENT]]</f>
        <v>0</v>
      </c>
      <c r="L13" s="39">
        <f t="shared" si="1"/>
        <v>0</v>
      </c>
      <c r="M13" s="41">
        <f>Table13[[#This Row],[TOTAL REVENUE ALL UNITS*]]+Table13[[#This Row],[TOTAL DEBT - YEAR 1*]]</f>
        <v>0</v>
      </c>
      <c r="N13" s="40">
        <f>Table13[[#This Row],[TOTAL REVENUE ALL UNITS*]]-(Table13[[#This Row],[TOTAL REVENUE ALL UNITS*]]*0.1)</f>
        <v>0</v>
      </c>
    </row>
    <row r="14" spans="1:17" ht="24.75" customHeight="1" x14ac:dyDescent="0.3">
      <c r="A14" s="3"/>
      <c r="B14" s="47" t="s">
        <v>25</v>
      </c>
      <c r="C14" s="34">
        <v>0</v>
      </c>
      <c r="D14" s="35">
        <v>0</v>
      </c>
      <c r="E14" s="36">
        <v>0</v>
      </c>
      <c r="F14" s="44">
        <f>(Table13[[#This Row],[INITIAL COST PER UNIT]]*Table13[[#This Row],[TOTAL UNITS PURCHASED]])+Table13[[#This Row],[ADDITIONAL EXPENSES*]]</f>
        <v>0</v>
      </c>
      <c r="G14" s="34">
        <v>0</v>
      </c>
      <c r="H14" s="37">
        <v>0</v>
      </c>
      <c r="I14" s="27">
        <f>Table13[[#This Row],[TOTAL NIGHTS/YEAR*]]*Table13[[#This Row],[EXPECTED RATE/NIGHT*]]</f>
        <v>0</v>
      </c>
      <c r="J14" s="38">
        <f>Table13[[#This Row],[REVENUE/UNIT/YEAR*]]*Table13[[#This Row],[TOTAL UNITS PURCHASED]]</f>
        <v>0</v>
      </c>
      <c r="K14" s="40">
        <f>Table13[[#This Row],[TOTAL REVENUE ALL UNITS*]]-Table13[[#This Row],[TOTAL INVESTMENT]]</f>
        <v>0</v>
      </c>
      <c r="L14" s="39">
        <f t="shared" si="1"/>
        <v>0</v>
      </c>
      <c r="M14" s="41">
        <f>Table13[[#This Row],[TOTAL REVENUE ALL UNITS*]]+Table13[[#This Row],[TOTAL DEBT - YEAR 1*]]</f>
        <v>0</v>
      </c>
      <c r="N14" s="42">
        <f>Table13[[#This Row],[TOTAL REVENUE ALL UNITS*]]-(Table13[[#This Row],[TOTAL REVENUE ALL UNITS*]]*0.1)</f>
        <v>0</v>
      </c>
    </row>
    <row r="15" spans="1:17" ht="24.75" customHeight="1" x14ac:dyDescent="0.3">
      <c r="A15" s="3"/>
      <c r="B15" s="51" t="s">
        <v>26</v>
      </c>
      <c r="C15" s="51"/>
      <c r="D15" s="51"/>
      <c r="E15" s="51"/>
      <c r="F15" s="51"/>
      <c r="G15" s="51"/>
      <c r="H15" s="51"/>
      <c r="I15" s="51"/>
      <c r="J15" s="51"/>
      <c r="K15" s="51"/>
      <c r="L15" s="51"/>
      <c r="M15" s="51"/>
      <c r="N15" s="51"/>
    </row>
    <row r="16" spans="1:17" ht="24.75" customHeight="1" x14ac:dyDescent="0.3">
      <c r="A16" s="3"/>
      <c r="B16" s="51" t="s">
        <v>27</v>
      </c>
      <c r="C16" s="51"/>
      <c r="D16" s="51"/>
      <c r="E16" s="51"/>
      <c r="F16" s="51"/>
      <c r="G16" s="51"/>
      <c r="H16" s="51"/>
      <c r="I16" s="51"/>
      <c r="J16" s="51"/>
      <c r="K16" s="51"/>
      <c r="L16" s="51"/>
      <c r="M16" s="51"/>
      <c r="N16" s="51"/>
    </row>
    <row r="17" spans="1:14" ht="24.75" customHeight="1" x14ac:dyDescent="0.3">
      <c r="A17" s="3"/>
      <c r="B17" s="52" t="s">
        <v>28</v>
      </c>
      <c r="C17" s="52"/>
      <c r="D17" s="52"/>
      <c r="E17" s="52"/>
      <c r="F17" s="52"/>
      <c r="G17" s="52"/>
      <c r="H17" s="52"/>
      <c r="I17" s="52"/>
      <c r="J17" s="52"/>
      <c r="K17" s="52"/>
      <c r="L17" s="52"/>
      <c r="M17" s="52"/>
      <c r="N17" s="52"/>
    </row>
    <row r="18" spans="1:14" ht="24.75" customHeight="1" x14ac:dyDescent="0.3">
      <c r="A18" s="3"/>
      <c r="B18" s="21" t="s">
        <v>29</v>
      </c>
      <c r="C18" s="7"/>
      <c r="D18" s="7"/>
      <c r="E18" s="7"/>
      <c r="F18" s="13"/>
      <c r="G18" s="7"/>
      <c r="H18" s="7"/>
      <c r="I18" s="7"/>
      <c r="J18" s="7"/>
      <c r="K18" s="8"/>
      <c r="L18" s="8"/>
      <c r="M18" s="8"/>
      <c r="N18" s="8"/>
    </row>
    <row r="19" spans="1:14" ht="24.75" customHeight="1" x14ac:dyDescent="0.3">
      <c r="A19" s="3"/>
      <c r="B19" s="6"/>
      <c r="C19" s="30" t="str">
        <f>B4</f>
        <v>30' Colorado Yurt</v>
      </c>
      <c r="D19" s="30" t="str">
        <f>B5</f>
        <v>27' Colorado Yurt</v>
      </c>
      <c r="E19" s="30" t="str">
        <f>B6</f>
        <v>24' Colorado Yurt</v>
      </c>
      <c r="F19" s="30" t="str">
        <f>B7</f>
        <v>20' Colorado Yurt</v>
      </c>
      <c r="G19" s="30" t="str">
        <f>B8</f>
        <v>16' Colorado Yurt</v>
      </c>
      <c r="H19" s="30" t="str">
        <f>B9</f>
        <v>28' Earthworks Tipi</v>
      </c>
      <c r="I19" s="30" t="str">
        <f>B10</f>
        <v>24' Earthworks Tipi</v>
      </c>
      <c r="J19" s="30" t="str">
        <f>B11</f>
        <v>20' Earthworks Tipi</v>
      </c>
      <c r="K19" s="30" t="str">
        <f>B12</f>
        <v>Safari M.U.L.E - 16'x20'</v>
      </c>
      <c r="L19" s="30" t="str">
        <f>B13</f>
        <v>Safari M.U.L.E - 14'x16'</v>
      </c>
      <c r="M19" s="30" t="str">
        <f>B14</f>
        <v>Safari M.U.L.E - 12'x14'</v>
      </c>
      <c r="N19" s="30" t="s">
        <v>30</v>
      </c>
    </row>
    <row r="20" spans="1:14" ht="24.75" customHeight="1" x14ac:dyDescent="0.3">
      <c r="A20" s="3"/>
      <c r="B20" s="22" t="s">
        <v>31</v>
      </c>
      <c r="C20" s="14">
        <f>J4</f>
        <v>0</v>
      </c>
      <c r="D20" s="14">
        <f>J5</f>
        <v>0</v>
      </c>
      <c r="E20" s="14">
        <f>J6</f>
        <v>0</v>
      </c>
      <c r="F20" s="14">
        <f>J7</f>
        <v>0</v>
      </c>
      <c r="G20" s="14">
        <f>J8</f>
        <v>0</v>
      </c>
      <c r="H20" s="14">
        <f>J9</f>
        <v>0</v>
      </c>
      <c r="I20" s="14">
        <f>J10</f>
        <v>0</v>
      </c>
      <c r="J20" s="14">
        <f>J11</f>
        <v>0</v>
      </c>
      <c r="K20" s="14">
        <f>J12</f>
        <v>0</v>
      </c>
      <c r="L20" s="14">
        <f>J13</f>
        <v>0</v>
      </c>
      <c r="M20" s="14">
        <f>J14</f>
        <v>0</v>
      </c>
      <c r="N20" s="14">
        <f>SUM(C20:M20)</f>
        <v>0</v>
      </c>
    </row>
    <row r="21" spans="1:14" ht="25.15" customHeight="1" x14ac:dyDescent="0.3">
      <c r="A21" s="3"/>
      <c r="B21" s="22" t="s">
        <v>32</v>
      </c>
      <c r="C21" s="15" t="str">
        <f>IFERROR(C20/K20,"0")</f>
        <v>0</v>
      </c>
      <c r="D21" s="15" t="str">
        <f>IFERROR(D20/K20,"0")</f>
        <v>0</v>
      </c>
      <c r="E21" s="15" t="str">
        <f>IFERROR(E20/K20,"0")</f>
        <v>0</v>
      </c>
      <c r="F21" s="15" t="str">
        <f>IFERROR(F20/K20,"0")</f>
        <v>0</v>
      </c>
      <c r="G21" s="15" t="str">
        <f>IFERROR(G20/K20,"0")</f>
        <v>0</v>
      </c>
      <c r="H21" s="15" t="str">
        <f>IFERROR(H20/K20,"0")</f>
        <v>0</v>
      </c>
      <c r="I21" s="15" t="str">
        <f>IFERROR(I20/K20,"0")</f>
        <v>0</v>
      </c>
      <c r="J21" s="15" t="str">
        <f>IFERROR(J20/K20,"0")</f>
        <v>0</v>
      </c>
      <c r="K21" s="15" t="str">
        <f t="shared" ref="K21:M21" si="2">IFERROR(K20/L20,"0")</f>
        <v>0</v>
      </c>
      <c r="L21" s="15" t="str">
        <f t="shared" si="2"/>
        <v>0</v>
      </c>
      <c r="M21" s="15" t="str">
        <f t="shared" si="2"/>
        <v>0</v>
      </c>
      <c r="N21" s="15">
        <f>SUM(C21:M21)</f>
        <v>0</v>
      </c>
    </row>
    <row r="22" spans="1:14" ht="24.75" customHeight="1" x14ac:dyDescent="0.3">
      <c r="A22" s="3"/>
      <c r="B22" s="4"/>
      <c r="C22" s="3"/>
      <c r="D22" s="3"/>
      <c r="E22" s="3"/>
      <c r="F22" s="3"/>
      <c r="G22" s="3"/>
      <c r="H22" s="3"/>
      <c r="I22" s="3"/>
      <c r="J22" s="3"/>
      <c r="K22" s="3"/>
      <c r="L22" s="3"/>
    </row>
    <row r="23" spans="1:14" ht="18" x14ac:dyDescent="0.3">
      <c r="A23" s="3"/>
      <c r="B23" s="18" t="s">
        <v>1</v>
      </c>
      <c r="C23" s="19"/>
      <c r="D23" s="19"/>
      <c r="E23" s="19"/>
      <c r="F23" s="19"/>
      <c r="G23" s="19"/>
      <c r="H23" s="19"/>
      <c r="I23" s="19"/>
      <c r="J23" s="19"/>
      <c r="K23" s="19"/>
      <c r="L23" s="19"/>
    </row>
    <row r="24" spans="1:14" ht="17.25" x14ac:dyDescent="0.3">
      <c r="A24" s="3"/>
      <c r="B24" s="3"/>
      <c r="C24" s="3"/>
      <c r="D24" s="3"/>
      <c r="E24" s="3"/>
      <c r="F24" s="3"/>
      <c r="G24" s="3"/>
      <c r="H24" s="3"/>
      <c r="I24" s="3"/>
      <c r="J24" s="3"/>
      <c r="K24" s="3"/>
      <c r="L24" s="3"/>
    </row>
    <row r="25" spans="1:14" ht="36" customHeight="1" x14ac:dyDescent="0.3">
      <c r="A25" s="3"/>
      <c r="B25" s="3"/>
      <c r="C25" s="3"/>
      <c r="D25" s="3"/>
      <c r="E25" s="3"/>
      <c r="F25" s="3"/>
      <c r="G25" s="3"/>
      <c r="H25" s="3"/>
      <c r="I25" s="3"/>
      <c r="J25" s="3"/>
      <c r="K25" s="3"/>
      <c r="L25" s="3"/>
    </row>
    <row r="26" spans="1:14" ht="17.25" x14ac:dyDescent="0.3">
      <c r="A26" s="3"/>
      <c r="B26" s="3"/>
      <c r="C26" s="3"/>
      <c r="D26" s="3"/>
      <c r="E26" s="3"/>
      <c r="F26" s="3"/>
      <c r="G26" s="3"/>
      <c r="H26" s="3"/>
      <c r="I26" s="3"/>
      <c r="J26" s="3"/>
      <c r="K26" s="3"/>
      <c r="L26" s="3"/>
    </row>
    <row r="27" spans="1:14" ht="17.25" x14ac:dyDescent="0.3">
      <c r="A27" s="3"/>
      <c r="B27" s="3"/>
      <c r="C27" s="3"/>
      <c r="D27" s="3"/>
      <c r="E27" s="3"/>
      <c r="F27" s="3"/>
      <c r="G27" s="3"/>
      <c r="H27" s="3"/>
      <c r="I27" s="3"/>
      <c r="J27" s="3"/>
      <c r="K27" s="3"/>
      <c r="L27" s="3"/>
    </row>
    <row r="28" spans="1:14" ht="17.25" x14ac:dyDescent="0.3">
      <c r="A28" s="3"/>
      <c r="B28" s="3"/>
      <c r="C28" s="3"/>
      <c r="D28" s="3"/>
      <c r="E28" s="3"/>
      <c r="F28" s="3"/>
      <c r="G28" s="3"/>
      <c r="H28" s="3"/>
      <c r="I28" s="3"/>
      <c r="J28" s="3"/>
      <c r="K28" s="3"/>
      <c r="L28" s="3"/>
    </row>
    <row r="29" spans="1:14" ht="17.25" x14ac:dyDescent="0.3">
      <c r="A29" s="3"/>
      <c r="B29" s="3"/>
      <c r="C29" s="3"/>
      <c r="D29" s="3"/>
      <c r="E29" s="3"/>
      <c r="F29" s="3"/>
      <c r="G29" s="3"/>
      <c r="H29" s="3"/>
      <c r="I29" s="3"/>
      <c r="J29" s="3"/>
      <c r="K29" s="3"/>
      <c r="L29" s="3"/>
    </row>
    <row r="30" spans="1:14" ht="17.25" x14ac:dyDescent="0.3">
      <c r="A30" s="3"/>
      <c r="B30" s="3"/>
      <c r="C30" s="3"/>
      <c r="D30" s="3"/>
      <c r="E30" s="3"/>
      <c r="F30" s="3"/>
      <c r="G30" s="3"/>
      <c r="H30" s="3"/>
      <c r="I30" s="3"/>
      <c r="J30" s="3"/>
      <c r="K30" s="3"/>
      <c r="L30" s="3"/>
    </row>
    <row r="31" spans="1:14" ht="17.25" x14ac:dyDescent="0.3">
      <c r="A31" s="3"/>
      <c r="B31" s="3"/>
      <c r="C31" s="3"/>
      <c r="D31" s="3"/>
      <c r="E31" s="3"/>
      <c r="F31" s="3"/>
      <c r="G31" s="3"/>
      <c r="H31" s="3"/>
      <c r="I31" s="3"/>
      <c r="J31" s="3"/>
      <c r="K31" s="3"/>
      <c r="L31" s="3"/>
    </row>
    <row r="32" spans="1:14" ht="17.25" x14ac:dyDescent="0.3">
      <c r="A32" s="3"/>
      <c r="B32" s="3"/>
      <c r="C32" s="3"/>
      <c r="D32" s="3"/>
      <c r="E32" s="3"/>
      <c r="F32" s="3"/>
      <c r="G32" s="3"/>
      <c r="H32" s="3"/>
      <c r="I32" s="3"/>
      <c r="J32" s="3"/>
      <c r="K32" s="3"/>
      <c r="L32" s="3"/>
    </row>
    <row r="33" spans="1:12" ht="17.25" x14ac:dyDescent="0.3">
      <c r="A33" s="3"/>
      <c r="B33" s="3"/>
      <c r="C33" s="3"/>
      <c r="D33" s="3"/>
      <c r="E33" s="3"/>
      <c r="F33" s="3"/>
      <c r="G33" s="3"/>
      <c r="H33" s="3"/>
      <c r="I33" s="3"/>
      <c r="J33" s="3"/>
      <c r="K33" s="3"/>
      <c r="L33" s="3"/>
    </row>
    <row r="34" spans="1:12" ht="17.25" x14ac:dyDescent="0.3">
      <c r="A34" s="3"/>
      <c r="B34" s="3"/>
      <c r="C34" s="3"/>
      <c r="D34" s="3"/>
      <c r="E34" s="3"/>
      <c r="F34" s="3"/>
      <c r="G34" s="3"/>
      <c r="H34" s="3"/>
      <c r="I34" s="3"/>
      <c r="J34" s="3"/>
      <c r="K34" s="3"/>
      <c r="L34" s="3"/>
    </row>
    <row r="35" spans="1:12" ht="17.25" x14ac:dyDescent="0.3">
      <c r="A35" s="3"/>
      <c r="B35" s="3"/>
      <c r="C35" s="3"/>
      <c r="D35" s="3"/>
      <c r="E35" s="3"/>
      <c r="F35" s="3"/>
      <c r="G35" s="3"/>
      <c r="H35" s="3"/>
      <c r="I35" s="3"/>
      <c r="J35" s="3"/>
      <c r="K35" s="3"/>
      <c r="L35" s="3"/>
    </row>
    <row r="36" spans="1:12" ht="17.25" x14ac:dyDescent="0.3">
      <c r="A36" s="3"/>
      <c r="B36" s="3"/>
      <c r="C36" s="3"/>
      <c r="D36" s="3"/>
      <c r="E36" s="3"/>
      <c r="F36" s="3"/>
      <c r="G36" s="3"/>
      <c r="H36" s="3"/>
      <c r="I36" s="3"/>
      <c r="J36" s="3"/>
      <c r="K36" s="3"/>
      <c r="L36" s="3"/>
    </row>
    <row r="37" spans="1:12" ht="17.25" x14ac:dyDescent="0.3">
      <c r="A37" s="3"/>
      <c r="B37" s="3"/>
      <c r="C37" s="3"/>
      <c r="D37" s="3"/>
      <c r="E37" s="3"/>
      <c r="F37" s="3"/>
      <c r="G37" s="3"/>
      <c r="H37" s="3"/>
      <c r="I37" s="3"/>
      <c r="J37" s="3"/>
      <c r="K37" s="3"/>
      <c r="L37" s="3"/>
    </row>
    <row r="38" spans="1:12" ht="17.25" x14ac:dyDescent="0.3">
      <c r="A38" s="3"/>
      <c r="B38" s="3"/>
      <c r="C38" s="3"/>
      <c r="D38" s="3"/>
      <c r="E38" s="3"/>
      <c r="F38" s="3"/>
      <c r="G38" s="3"/>
      <c r="H38" s="3"/>
      <c r="I38" s="3"/>
      <c r="J38" s="3"/>
      <c r="K38" s="3"/>
      <c r="L38" s="3"/>
    </row>
    <row r="39" spans="1:12" ht="17.25" x14ac:dyDescent="0.3">
      <c r="A39" s="3"/>
      <c r="B39" s="3"/>
      <c r="C39" s="3"/>
      <c r="D39" s="3"/>
      <c r="E39" s="3"/>
      <c r="F39" s="3"/>
      <c r="G39" s="3"/>
      <c r="H39" s="3"/>
      <c r="I39" s="3"/>
      <c r="J39" s="3"/>
      <c r="K39" s="3"/>
      <c r="L39" s="3"/>
    </row>
    <row r="40" spans="1:12" ht="17.25" x14ac:dyDescent="0.3">
      <c r="A40" s="3"/>
      <c r="B40" s="3"/>
      <c r="C40" s="3"/>
      <c r="D40" s="3"/>
      <c r="E40" s="3"/>
      <c r="F40" s="3"/>
      <c r="G40" s="3"/>
      <c r="H40" s="3"/>
      <c r="I40" s="3"/>
      <c r="J40" s="3"/>
      <c r="K40" s="3"/>
      <c r="L40" s="3"/>
    </row>
    <row r="41" spans="1:12" ht="17.25" x14ac:dyDescent="0.3">
      <c r="A41" s="3"/>
      <c r="B41" s="3"/>
      <c r="C41" s="3"/>
      <c r="D41" s="3"/>
      <c r="E41" s="3"/>
      <c r="F41" s="3"/>
      <c r="G41" s="3"/>
      <c r="H41" s="3"/>
      <c r="I41" s="3"/>
      <c r="J41" s="3"/>
      <c r="K41" s="3"/>
      <c r="L41" s="3"/>
    </row>
    <row r="42" spans="1:12" ht="17.25" x14ac:dyDescent="0.3">
      <c r="A42" s="3"/>
      <c r="B42" s="3"/>
      <c r="C42" s="3"/>
      <c r="D42" s="3"/>
      <c r="E42" s="3"/>
      <c r="F42" s="3"/>
      <c r="G42" s="3"/>
      <c r="H42" s="3"/>
      <c r="I42" s="3"/>
      <c r="J42" s="3"/>
      <c r="K42" s="3"/>
      <c r="L42" s="3"/>
    </row>
    <row r="43" spans="1:12" ht="17.25" x14ac:dyDescent="0.3">
      <c r="A43" s="3"/>
      <c r="B43" s="3"/>
      <c r="C43" s="3"/>
      <c r="D43" s="3"/>
      <c r="E43" s="3"/>
      <c r="F43" s="3"/>
      <c r="G43" s="3"/>
      <c r="H43" s="3"/>
      <c r="I43" s="3"/>
      <c r="J43" s="3"/>
      <c r="K43" s="3"/>
      <c r="L43" s="3"/>
    </row>
    <row r="44" spans="1:12" ht="17.25" x14ac:dyDescent="0.3">
      <c r="A44" s="3"/>
      <c r="B44" s="3"/>
      <c r="C44" s="3"/>
      <c r="D44" s="3"/>
      <c r="E44" s="3"/>
      <c r="F44" s="3"/>
      <c r="G44" s="3"/>
      <c r="H44" s="3"/>
      <c r="I44" s="3"/>
      <c r="J44" s="3"/>
      <c r="K44" s="3"/>
      <c r="L44" s="3"/>
    </row>
    <row r="45" spans="1:12" ht="17.25" x14ac:dyDescent="0.3">
      <c r="A45" s="3"/>
      <c r="B45" s="3"/>
      <c r="C45" s="3"/>
      <c r="D45" s="3"/>
      <c r="E45" s="3"/>
      <c r="F45" s="3"/>
      <c r="G45" s="3"/>
      <c r="H45" s="3"/>
      <c r="I45" s="3"/>
      <c r="J45" s="3"/>
      <c r="K45" s="3"/>
      <c r="L45" s="3"/>
    </row>
    <row r="46" spans="1:12" ht="17.25" x14ac:dyDescent="0.3">
      <c r="A46" s="3"/>
      <c r="B46" s="3"/>
      <c r="C46" s="3"/>
      <c r="D46" s="3"/>
      <c r="E46" s="3"/>
      <c r="F46" s="3"/>
      <c r="G46" s="3"/>
      <c r="H46" s="3"/>
      <c r="I46" s="3"/>
      <c r="J46" s="3"/>
      <c r="K46" s="3"/>
      <c r="L46" s="3"/>
    </row>
    <row r="47" spans="1:12" ht="17.25" x14ac:dyDescent="0.3">
      <c r="A47" s="3"/>
      <c r="B47" s="3"/>
      <c r="C47" s="3"/>
      <c r="D47" s="3"/>
      <c r="E47" s="3"/>
      <c r="F47" s="3"/>
      <c r="G47" s="3"/>
      <c r="H47" s="3"/>
      <c r="I47" s="3"/>
      <c r="J47" s="3"/>
      <c r="K47" s="3"/>
      <c r="L47" s="3"/>
    </row>
    <row r="48" spans="1:12" ht="17.25" x14ac:dyDescent="0.3">
      <c r="A48" s="3"/>
      <c r="B48" s="3"/>
      <c r="C48" s="3"/>
      <c r="D48" s="3"/>
      <c r="E48" s="3"/>
      <c r="F48" s="3"/>
      <c r="G48" s="3"/>
      <c r="H48" s="3"/>
      <c r="I48" s="3"/>
      <c r="J48" s="3"/>
      <c r="K48" s="3"/>
      <c r="L48" s="3"/>
    </row>
    <row r="49" spans="1:12" ht="18" x14ac:dyDescent="0.3">
      <c r="A49" s="3"/>
      <c r="B49" s="18" t="s">
        <v>29</v>
      </c>
      <c r="C49" s="19"/>
      <c r="D49" s="19"/>
      <c r="E49" s="19"/>
      <c r="F49" s="18" t="s">
        <v>33</v>
      </c>
      <c r="G49" s="19"/>
      <c r="H49" s="19"/>
      <c r="I49" s="19"/>
      <c r="J49" s="19"/>
      <c r="K49" s="19"/>
      <c r="L49" s="19"/>
    </row>
    <row r="50" spans="1:12" ht="17.25" x14ac:dyDescent="0.3">
      <c r="A50" s="3"/>
      <c r="B50" s="3"/>
      <c r="C50" s="3"/>
      <c r="D50" s="3"/>
      <c r="E50" s="3"/>
      <c r="F50" s="3"/>
      <c r="G50" s="3"/>
      <c r="H50" s="3"/>
      <c r="I50" s="3"/>
      <c r="J50" s="3"/>
      <c r="K50" s="3"/>
      <c r="L50" s="3"/>
    </row>
    <row r="51" spans="1:12" ht="17.25" x14ac:dyDescent="0.3">
      <c r="A51" s="3"/>
      <c r="B51" s="3"/>
      <c r="C51" s="3"/>
      <c r="D51" s="3"/>
      <c r="E51" s="3"/>
      <c r="F51" s="3"/>
      <c r="G51" s="3"/>
      <c r="H51" s="3"/>
      <c r="I51" s="3"/>
      <c r="J51" s="3"/>
      <c r="K51" s="3"/>
      <c r="L51" s="3"/>
    </row>
    <row r="52" spans="1:12" ht="17.25" x14ac:dyDescent="0.3">
      <c r="A52" s="3"/>
      <c r="B52" s="3"/>
      <c r="C52" s="3"/>
      <c r="D52" s="3"/>
      <c r="E52" s="3"/>
      <c r="F52" s="3"/>
      <c r="G52" s="3"/>
      <c r="H52" s="3"/>
      <c r="I52" s="3"/>
      <c r="J52" s="3"/>
      <c r="K52" s="3"/>
      <c r="L52" s="3"/>
    </row>
    <row r="53" spans="1:12" ht="17.25" x14ac:dyDescent="0.3">
      <c r="A53" s="3"/>
      <c r="B53" s="3"/>
      <c r="C53" s="3"/>
      <c r="D53" s="3"/>
      <c r="E53" s="3"/>
      <c r="F53" s="3"/>
      <c r="G53" s="3"/>
      <c r="H53" s="3"/>
      <c r="I53" s="3"/>
      <c r="J53" s="3"/>
      <c r="K53" s="3"/>
      <c r="L53" s="3"/>
    </row>
    <row r="54" spans="1:12" ht="17.25" x14ac:dyDescent="0.3">
      <c r="A54" s="3"/>
      <c r="B54" s="3"/>
      <c r="C54" s="3"/>
      <c r="D54" s="3"/>
      <c r="E54" s="3"/>
      <c r="F54" s="3"/>
      <c r="G54" s="3"/>
      <c r="H54" s="3"/>
      <c r="I54" s="3"/>
      <c r="J54" s="3"/>
      <c r="K54" s="3"/>
      <c r="L54" s="3"/>
    </row>
    <row r="55" spans="1:12" ht="17.25" x14ac:dyDescent="0.3">
      <c r="A55" s="3"/>
      <c r="B55" s="3"/>
      <c r="C55" s="3"/>
      <c r="D55" s="3"/>
      <c r="E55" s="3"/>
      <c r="F55" s="3"/>
      <c r="G55" s="3"/>
      <c r="H55" s="3"/>
      <c r="I55" s="3"/>
      <c r="J55" s="3"/>
      <c r="K55" s="3"/>
      <c r="L55" s="3"/>
    </row>
    <row r="56" spans="1:12" ht="17.25" x14ac:dyDescent="0.3">
      <c r="A56" s="3"/>
      <c r="B56" s="3"/>
      <c r="C56" s="3"/>
      <c r="D56" s="3"/>
      <c r="E56" s="3"/>
      <c r="F56" s="3"/>
      <c r="G56" s="3"/>
      <c r="H56" s="3"/>
      <c r="I56" s="3"/>
      <c r="J56" s="3"/>
      <c r="K56" s="3"/>
      <c r="L56" s="3"/>
    </row>
    <row r="57" spans="1:12" ht="17.25" x14ac:dyDescent="0.3">
      <c r="A57" s="3"/>
      <c r="B57" s="3"/>
      <c r="C57" s="3"/>
      <c r="D57" s="3"/>
      <c r="E57" s="3"/>
      <c r="F57" s="3"/>
      <c r="G57" s="3"/>
      <c r="H57" s="3"/>
      <c r="I57" s="3"/>
      <c r="J57" s="3"/>
      <c r="K57" s="3"/>
      <c r="L57" s="3"/>
    </row>
    <row r="58" spans="1:12" ht="17.25" x14ac:dyDescent="0.3">
      <c r="A58" s="3"/>
      <c r="B58" s="3"/>
      <c r="C58" s="3"/>
      <c r="D58" s="3"/>
      <c r="E58" s="3"/>
      <c r="F58" s="3"/>
      <c r="G58" s="3"/>
      <c r="H58" s="3"/>
      <c r="I58" s="3"/>
      <c r="J58" s="3"/>
      <c r="K58" s="3"/>
      <c r="L58" s="3"/>
    </row>
    <row r="59" spans="1:12" ht="17.25" x14ac:dyDescent="0.3">
      <c r="A59" s="3"/>
      <c r="B59" s="3"/>
      <c r="C59" s="3"/>
      <c r="D59" s="3"/>
      <c r="E59" s="3"/>
      <c r="F59" s="3"/>
      <c r="G59" s="3"/>
      <c r="H59" s="3"/>
      <c r="I59" s="3"/>
      <c r="J59" s="3"/>
      <c r="K59" s="3"/>
      <c r="L59" s="3"/>
    </row>
    <row r="60" spans="1:12" ht="17.25" x14ac:dyDescent="0.3">
      <c r="A60" s="3"/>
      <c r="B60" s="3"/>
      <c r="C60" s="3"/>
      <c r="D60" s="3"/>
      <c r="E60" s="3"/>
      <c r="F60" s="3"/>
      <c r="G60" s="3"/>
      <c r="H60" s="3"/>
      <c r="I60" s="3"/>
      <c r="J60" s="3"/>
      <c r="K60" s="3"/>
      <c r="L60" s="3"/>
    </row>
    <row r="61" spans="1:12" ht="17.25" x14ac:dyDescent="0.3">
      <c r="A61" s="3"/>
      <c r="B61" s="3"/>
      <c r="C61" s="3"/>
      <c r="D61" s="3"/>
      <c r="E61" s="3"/>
      <c r="F61" s="3"/>
      <c r="G61" s="3"/>
      <c r="H61" s="3"/>
      <c r="I61" s="3"/>
      <c r="J61" s="3"/>
      <c r="K61" s="3"/>
      <c r="L61" s="3"/>
    </row>
    <row r="62" spans="1:12" ht="17.25" x14ac:dyDescent="0.3">
      <c r="A62" s="3"/>
      <c r="B62" s="3"/>
      <c r="C62" s="3"/>
      <c r="D62" s="3"/>
      <c r="E62" s="3"/>
      <c r="F62" s="3"/>
      <c r="G62" s="3"/>
      <c r="H62" s="3"/>
      <c r="I62" s="3"/>
      <c r="J62" s="3"/>
      <c r="K62" s="3"/>
      <c r="L62" s="3"/>
    </row>
    <row r="63" spans="1:12" ht="17.25" x14ac:dyDescent="0.3">
      <c r="A63" s="3"/>
      <c r="B63" s="3"/>
      <c r="C63" s="3"/>
      <c r="D63" s="3"/>
      <c r="E63" s="3"/>
      <c r="F63" s="3"/>
      <c r="G63" s="3"/>
      <c r="H63" s="3"/>
      <c r="I63" s="3"/>
      <c r="J63" s="3"/>
      <c r="K63" s="3"/>
      <c r="L63" s="3"/>
    </row>
    <row r="64" spans="1:12" ht="17.25" x14ac:dyDescent="0.3">
      <c r="A64" s="3"/>
      <c r="B64" s="3"/>
      <c r="C64" s="3"/>
      <c r="D64" s="3"/>
      <c r="E64" s="3"/>
      <c r="F64" s="3"/>
      <c r="G64" s="3"/>
      <c r="H64" s="3"/>
      <c r="I64" s="3"/>
      <c r="J64" s="3"/>
      <c r="K64" s="3"/>
      <c r="L64" s="3"/>
    </row>
    <row r="65" spans="1:12" ht="17.25" x14ac:dyDescent="0.3">
      <c r="A65" s="3"/>
      <c r="B65" s="3"/>
      <c r="C65" s="3"/>
      <c r="D65" s="3"/>
      <c r="E65" s="3"/>
      <c r="F65" s="3"/>
      <c r="G65" s="3"/>
      <c r="H65" s="3"/>
      <c r="I65" s="3"/>
      <c r="J65" s="3"/>
      <c r="K65" s="3"/>
      <c r="L65" s="3"/>
    </row>
    <row r="66" spans="1:12" ht="17.25" x14ac:dyDescent="0.3">
      <c r="A66" s="3"/>
      <c r="B66" s="3"/>
      <c r="C66" s="3"/>
      <c r="D66" s="3"/>
      <c r="E66" s="3"/>
      <c r="F66" s="3"/>
      <c r="G66" s="3"/>
      <c r="H66" s="3"/>
      <c r="I66" s="3"/>
      <c r="J66" s="3"/>
      <c r="K66" s="3"/>
      <c r="L66" s="3"/>
    </row>
    <row r="67" spans="1:12" ht="17.25" x14ac:dyDescent="0.3">
      <c r="A67" s="3"/>
      <c r="B67" s="3"/>
      <c r="C67" s="3"/>
      <c r="D67" s="3"/>
      <c r="E67" s="3"/>
      <c r="F67" s="3"/>
      <c r="G67" s="3"/>
      <c r="H67" s="3"/>
      <c r="I67" s="3"/>
      <c r="J67" s="3"/>
      <c r="K67" s="3"/>
      <c r="L67" s="3"/>
    </row>
    <row r="68" spans="1:12" ht="17.25" x14ac:dyDescent="0.3">
      <c r="A68" s="3"/>
      <c r="B68" s="3"/>
      <c r="C68" s="3"/>
      <c r="D68" s="3"/>
      <c r="E68" s="3"/>
      <c r="F68" s="3"/>
      <c r="G68" s="3"/>
      <c r="H68" s="3"/>
      <c r="I68" s="3"/>
      <c r="J68" s="3"/>
      <c r="K68" s="3"/>
      <c r="L68" s="3"/>
    </row>
    <row r="69" spans="1:12" ht="17.25" x14ac:dyDescent="0.3">
      <c r="A69" s="3"/>
      <c r="B69" s="3"/>
      <c r="C69" s="3"/>
      <c r="D69" s="3"/>
      <c r="E69" s="3"/>
      <c r="F69" s="3"/>
      <c r="G69" s="3"/>
      <c r="H69" s="3"/>
      <c r="I69" s="3"/>
      <c r="J69" s="3"/>
      <c r="K69" s="3"/>
      <c r="L69" s="3"/>
    </row>
    <row r="70" spans="1:12" ht="49.9" customHeight="1" x14ac:dyDescent="0.25"/>
  </sheetData>
  <mergeCells count="5">
    <mergeCell ref="C2:N2"/>
    <mergeCell ref="B15:N15"/>
    <mergeCell ref="B17:N17"/>
    <mergeCell ref="B16:N16"/>
    <mergeCell ref="B1:N1"/>
  </mergeCells>
  <dataValidations count="1">
    <dataValidation allowBlank="1" showInputMessage="1" showErrorMessage="1" sqref="B4" xr:uid="{6F26D3A5-765D-4412-AE88-DD90BC1F35EC}"/>
  </dataValidations>
  <pageMargins left="0.3" right="0.3" top="0.3" bottom="0.3" header="0" footer="0"/>
  <pageSetup scale="6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 ROI Projection Model</vt:lpstr>
      <vt:lpstr>'SC ROI Projection Model'!Print_Area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Rebecca A. Slyder</cp:lastModifiedBy>
  <cp:revision/>
  <dcterms:created xsi:type="dcterms:W3CDTF">2016-03-21T16:06:55Z</dcterms:created>
  <dcterms:modified xsi:type="dcterms:W3CDTF">2023-05-16T14:53:12Z</dcterms:modified>
  <cp:category/>
  <cp:contentStatus/>
</cp:coreProperties>
</file>